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847" activeTab="0"/>
  </bookViews>
  <sheets>
    <sheet name="postup" sheetId="1" r:id="rId1"/>
    <sheet name="2016-ÚČ" sheetId="2" r:id="rId2"/>
    <sheet name="2015-ÚČ" sheetId="3" r:id="rId3"/>
    <sheet name="2014-ÚČ" sheetId="4" r:id="rId4"/>
    <sheet name="2013-ÚČ" sheetId="5" r:id="rId5"/>
    <sheet name="2012-ÚČ" sheetId="6" r:id="rId6"/>
    <sheet name="2011-ÚČ" sheetId="7" r:id="rId7"/>
    <sheet name="2016-DE" sheetId="8" r:id="rId8"/>
    <sheet name="2015-DE" sheetId="9" r:id="rId9"/>
    <sheet name="2014-DE" sheetId="10" r:id="rId10"/>
    <sheet name="2013-DE" sheetId="11" r:id="rId11"/>
    <sheet name="2012-DE" sheetId="12" r:id="rId12"/>
    <sheet name="PomocnyMCA" sheetId="13" state="veryHidden" r:id="rId13"/>
    <sheet name="2011-DE" sheetId="14" r:id="rId14"/>
    <sheet name="bodování" sheetId="15" r:id="rId15"/>
  </sheets>
  <definedNames>
    <definedName name="_xlnm.Print_Area" localSheetId="13">'2011-DE'!$A$1:$I$15</definedName>
    <definedName name="_xlnm.Print_Area" localSheetId="11">'2012-DE'!$A$1:$I$27</definedName>
    <definedName name="_xlnm.Print_Area" localSheetId="10">'2013-DE'!$A$1:$I$27</definedName>
    <definedName name="_xlnm.Print_Area" localSheetId="9">'2014-DE'!$A$1:$I$27</definedName>
  </definedNames>
  <calcPr fullCalcOnLoad="1"/>
</workbook>
</file>

<file path=xl/sharedStrings.xml><?xml version="1.0" encoding="utf-8"?>
<sst xmlns="http://schemas.openxmlformats.org/spreadsheetml/2006/main" count="1005" uniqueCount="331">
  <si>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</si>
  <si>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</si>
  <si>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</si>
  <si>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</si>
  <si>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</si>
  <si>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</si>
  <si>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</si>
  <si>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</si>
  <si>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</si>
  <si>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</si>
  <si>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</si>
  <si>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</si>
  <si>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</si>
  <si>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</si>
  <si>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</si>
  <si>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</si>
  <si>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</si>
  <si>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</si>
  <si>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</si>
  <si>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</si>
  <si>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</si>
  <si>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</si>
  <si>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</si>
  <si>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</si>
  <si>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</si>
  <si>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</si>
  <si>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</si>
  <si>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</si>
  <si>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</si>
  <si>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</si>
  <si>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</si>
  <si>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</si>
  <si>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</si>
  <si>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</si>
  <si>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</si>
  <si>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</si>
  <si>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</si>
  <si>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</si>
  <si>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</si>
  <si>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</si>
  <si>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</si>
  <si>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</si>
  <si>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</si>
  <si>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</si>
  <si>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</si>
  <si>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</si>
  <si>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</si>
  <si>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</si>
  <si>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</si>
  <si>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</si>
  <si>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</si>
  <si>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</si>
  <si>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</si>
  <si>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</si>
  <si>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</si>
  <si>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</si>
  <si>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</si>
  <si>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</si>
  <si>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</si>
  <si>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</si>
  <si>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</si>
  <si>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</si>
  <si>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</si>
  <si>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</si>
  <si>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</si>
  <si>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</si>
  <si>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</si>
  <si>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</si>
  <si>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</si>
  <si>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</si>
  <si>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</si>
  <si>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</si>
  <si>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</si>
  <si>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</si>
  <si>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</si>
  <si>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</si>
  <si>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</si>
  <si>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</si>
  <si>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</si>
  <si>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</si>
  <si>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</si>
  <si>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</si>
  <si>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</si>
  <si>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</si>
  <si>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</si>
  <si>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</si>
  <si>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</si>
  <si>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</si>
  <si>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</si>
  <si>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</si>
  <si>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</si>
  <si>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</si>
  <si>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</si>
  <si>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</si>
  <si>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</si>
  <si>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</si>
  <si>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</si>
  <si>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</si>
  <si>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</si>
  <si>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</si>
  <si>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</si>
  <si>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</si>
  <si>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</si>
  <si>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</si>
  <si>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</si>
  <si>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</si>
  <si>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</si>
  <si>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</si>
  <si>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</si>
  <si>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</rPr>
      <t>§</t>
    </r>
    <r>
      <rPr>
        <i/>
        <sz val="11"/>
        <rFont val="Verdana"/>
        <family val="2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</si>
  <si>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</si>
  <si>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</si>
  <si>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</si>
  <si>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</si>
  <si>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</si>
  <si>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</si>
  <si>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</si>
  <si>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</si>
  <si>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</si>
  <si>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</si>
  <si>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</si>
  <si>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</si>
  <si>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</si>
  <si>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</si>
  <si>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</si>
  <si>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Přiznání k dani z příjmů fyzických osob B 2011</t>
  </si>
  <si>
    <t>080</t>
  </si>
  <si>
    <t>083</t>
  </si>
  <si>
    <t>088</t>
  </si>
  <si>
    <t>089</t>
  </si>
  <si>
    <t>105</t>
  </si>
  <si>
    <t>115</t>
  </si>
  <si>
    <t>120</t>
  </si>
  <si>
    <t>121</t>
  </si>
  <si>
    <t>Výsledek ukazatelů za rok 2012</t>
  </si>
  <si>
    <t>Přiznání k dani z příjmů fyzických osob B 2012</t>
  </si>
  <si>
    <t>Počet bodů celkem za rok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</si>
  <si>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</si>
  <si>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</si>
  <si>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</si>
  <si>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</si>
  <si>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</si>
  <si>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</si>
  <si>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</si>
  <si>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</si>
  <si>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</si>
  <si>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</si>
  <si>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</si>
  <si>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</si>
  <si>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</si>
  <si>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</si>
  <si>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</si>
  <si>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</si>
  <si>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</si>
  <si>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</si>
  <si>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</si>
  <si>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</si>
  <si>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</si>
  <si>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2014-ÚČ, 2013-ÚČ, 2012-ÚČ</t>
  </si>
  <si>
    <t>2014-DE, 2013-DE, 2012-DE</t>
  </si>
  <si>
    <t>2014-ÚČ, 2013-ÚČ, 2012-DE</t>
  </si>
  <si>
    <t>2014-ÚČ, 2013-DE, 2012-DE</t>
  </si>
  <si>
    <t xml:space="preserve"> 2014-ÚČ, 2013-DE 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</si>
  <si>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</si>
  <si>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</si>
  <si>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</si>
  <si>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</si>
  <si>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</si>
  <si>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</si>
  <si>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2014-ÚČ, 2013-ÚČ</t>
  </si>
  <si>
    <t>2015-DE, 2014-DE, 2013-DE</t>
  </si>
  <si>
    <t xml:space="preserve"> 2015-DE, 2014-DE </t>
  </si>
  <si>
    <t>2014-DE, 2013-DE</t>
  </si>
  <si>
    <t>2015-ÚČ, 2014-ÚČ, 2013-DE</t>
  </si>
  <si>
    <t>2015-ÚČ, 2014-DE, 2013-DE</t>
  </si>
  <si>
    <t xml:space="preserve"> 2015-ÚČ, 2014-DE </t>
  </si>
  <si>
    <t>Počet bodů celkem za rok 2015</t>
  </si>
  <si>
    <t>dle příslušných roků (lze i např.: rok 2013 - daňová evidence a roky 2014, 2015 - účetnictví, tj. žadatel přešel z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</si>
  <si>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</si>
  <si>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</si>
  <si>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</si>
  <si>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</si>
  <si>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</si>
  <si>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</si>
  <si>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</si>
  <si>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</si>
  <si>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</si>
  <si>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</si>
  <si>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</si>
  <si>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</si>
  <si>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</si>
  <si>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</si>
  <si>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</si>
  <si>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</si>
  <si>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</si>
  <si>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</si>
  <si>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</si>
  <si>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</si>
  <si>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</si>
  <si>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</si>
  <si>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</si>
  <si>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</si>
  <si>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</si>
  <si>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</si>
  <si>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</si>
  <si>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</si>
  <si>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</si>
  <si>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</si>
  <si>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</si>
  <si>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</si>
  <si>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</si>
  <si>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</si>
  <si>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</si>
  <si>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</si>
  <si>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</si>
  <si>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</si>
  <si>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</si>
  <si>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</si>
  <si>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</si>
  <si>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</si>
  <si>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</si>
  <si>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</si>
  <si>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</si>
  <si>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</si>
  <si>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</si>
  <si>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</si>
  <si>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</si>
  <si>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</si>
  <si>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</si>
  <si>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</si>
  <si>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</si>
  <si>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</si>
  <si>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</si>
  <si>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</si>
  <si>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</si>
  <si>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</si>
  <si>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</si>
  <si>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</si>
  <si>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</si>
  <si>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</si>
  <si>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</si>
  <si>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</si>
  <si>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</si>
  <si>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</si>
  <si>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</si>
  <si>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</si>
  <si>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</si>
  <si>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</si>
  <si>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</si>
  <si>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</si>
  <si>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</si>
  <si>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</si>
  <si>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</si>
  <si>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</si>
  <si>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</si>
  <si>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</si>
  <si>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</si>
  <si>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</si>
  <si>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</si>
  <si>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</si>
  <si>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</si>
  <si>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</si>
  <si>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</si>
  <si>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</si>
  <si>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</si>
  <si>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</si>
  <si>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</si>
  <si>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</si>
  <si>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</si>
  <si>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</si>
  <si>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</si>
  <si>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</si>
  <si>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</si>
  <si>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</si>
  <si>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</si>
  <si>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</si>
  <si>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</si>
  <si>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</si>
  <si>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</si>
  <si>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</si>
  <si>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</si>
  <si>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</si>
  <si>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</si>
  <si>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</si>
  <si>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</si>
  <si>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</si>
  <si>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</si>
  <si>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</si>
  <si>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</si>
  <si>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</si>
  <si>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</si>
  <si>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</si>
  <si>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</si>
  <si>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</si>
  <si>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</si>
  <si>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</si>
  <si>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</si>
  <si>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</si>
  <si>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</si>
  <si>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</si>
  <si>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</si>
  <si>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</si>
  <si>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</si>
  <si>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</si>
  <si>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Výkaz zisku a ztráty ke dni 31. 12. 2012</t>
  </si>
  <si>
    <t>Rozvaha ke dni 31. 12. 2011</t>
  </si>
  <si>
    <t>Výsledek se týká subjektu, který prokazuje finanční zdraví</t>
  </si>
  <si>
    <t>za účetnictví roky 2016, 2015, 2014</t>
  </si>
  <si>
    <t>za účetnictví roky 2015, 2014, 2013</t>
  </si>
  <si>
    <t>za účetnictví roky 2014, 2013, 2012</t>
  </si>
  <si>
    <t>za účetnictví roky 2016, 2015</t>
  </si>
  <si>
    <t>za účetnictví roky 2015, 2014</t>
  </si>
  <si>
    <t>za účetnictví roky 2014, 2013</t>
  </si>
  <si>
    <t>za daňovou evidenci roky 2016, 2015, 2014</t>
  </si>
  <si>
    <t>za daňovou evidenci roky 2015, 2014, 2013</t>
  </si>
  <si>
    <t>za daňovou evidenci roky 2014, 2013, 2012</t>
  </si>
  <si>
    <t>za daňovou evidenci roky 2016, 2015</t>
  </si>
  <si>
    <t>za daňovou evidenci roky 2015, 2014</t>
  </si>
  <si>
    <t>za daňovou evidenci roky 2014, 2013</t>
  </si>
  <si>
    <t>za účetnictví roky 2016, 2015 a daňovou evidenci rok 2014</t>
  </si>
  <si>
    <t>za účetnictví roky 2015, 2014 a daňovou evidenci rok 2013</t>
  </si>
  <si>
    <t>za účetnictví roky 2014, 2013 a daňovou evidenci rok 2012</t>
  </si>
  <si>
    <t>za účetnictví rok 2016 a daňovou evidenci roky 2015, 2014</t>
  </si>
  <si>
    <t>za účetnictví rok 2015 a daňovou evidenci roky 2014, 2013</t>
  </si>
  <si>
    <t>za účetnictví rok 2014 a daňovou evidenci roky 2013, 2012</t>
  </si>
  <si>
    <t>za účetnictví rok 2016 a daňovou evidenci rok 2015</t>
  </si>
  <si>
    <t>za účetnictví rok 2015 a daňovou evidenci rok 2014</t>
  </si>
  <si>
    <t>za účetnictví rok 2014 a daňovou evidenci rok 2013</t>
  </si>
  <si>
    <t>Počet bodů celkem za rok 2016</t>
  </si>
  <si>
    <t>Přiznání k dani z příjmů fyzických osob B 2016</t>
  </si>
  <si>
    <t>do (včetně)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</si>
</sst>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1"/>
      <name val="Arial CE"/>
      <family val="0"/>
    </font>
    <font>
      <sz val="11"/>
      <name val="Verdana"/>
      <family val="2"/>
    </font>
    <font>
      <sz val="10"/>
      <name val="Verdana"/>
      <family val="2"/>
    </font>
    <font>
      <sz val="11"/>
      <color indexed="9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2"/>
      <name val="Verdana"/>
      <family val="2"/>
    </font>
    <font>
      <b/>
      <i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name val="Arial"/>
      <family val="2"/>
    </font>
    <font>
      <sz val="11"/>
      <color indexed="10"/>
      <name val="Verdana"/>
      <family val="2"/>
    </font>
    <font>
      <sz val="11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</border>
    <border>
      <left style="medium">
        <color indexed="38"/>
      </left>
      <right/>
      <top style="medium">
        <color indexed="38"/>
      </top>
      <bottom/>
    </border>
    <border>
      <left/>
      <right style="medium">
        <color indexed="38"/>
      </right>
      <top style="medium">
        <color indexed="38"/>
      </top>
      <bottom/>
    </border>
    <border>
      <left style="medium">
        <color indexed="38"/>
      </left>
      <right/>
      <top/>
      <bottom/>
    </border>
    <border>
      <left/>
      <right style="medium">
        <color indexed="38"/>
      </right>
      <top/>
      <bottom/>
    </border>
    <border>
      <left style="medium">
        <color indexed="38"/>
      </left>
      <right/>
      <top/>
      <bottom style="medium">
        <color indexed="38"/>
      </bottom>
    </border>
    <border>
      <left/>
      <right style="medium">
        <color indexed="38"/>
      </right>
      <top/>
      <bottom style="medium">
        <color indexed="38"/>
      </bottom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</border>
    <border>
      <left style="thick">
        <color indexed="38"/>
      </left>
      <right/>
      <top style="thick">
        <color indexed="38"/>
      </top>
      <bottom/>
    </border>
    <border>
      <left/>
      <right/>
      <top style="thick">
        <color indexed="38"/>
      </top>
      <bottom/>
    </border>
    <border>
      <left/>
      <right style="thick">
        <color indexed="38"/>
      </right>
      <top style="thick">
        <color indexed="38"/>
      </top>
      <bottom/>
    </border>
    <border>
      <left/>
      <right style="thick">
        <color indexed="38"/>
      </right>
      <top/>
      <bottom/>
    </border>
    <border>
      <left style="thick">
        <color indexed="38"/>
      </left>
      <right/>
      <top/>
      <bottom/>
    </border>
    <border>
      <left style="thick">
        <color indexed="38"/>
      </left>
      <right/>
      <top/>
      <bottom style="thick">
        <color indexed="38"/>
      </bottom>
    </border>
    <border>
      <left/>
      <right/>
      <top/>
      <bottom style="thick">
        <color indexed="38"/>
      </bottom>
    </border>
    <border>
      <left/>
      <right style="thick">
        <color indexed="38"/>
      </right>
      <top/>
      <bottom style="thick">
        <color indexed="38"/>
      </bottom>
    </border>
    <border>
      <left style="thick">
        <color indexed="38"/>
      </left>
      <right style="hair">
        <color indexed="38"/>
      </right>
      <top style="hair">
        <color indexed="38"/>
      </top>
      <bottom/>
    </border>
    <border>
      <left style="hair">
        <color indexed="38"/>
      </left>
      <right style="hair">
        <color indexed="38"/>
      </right>
      <top style="hair">
        <color indexed="38"/>
      </top>
      <bottom/>
    </border>
    <border>
      <left style="hair">
        <color indexed="38"/>
      </left>
      <right style="thick">
        <color indexed="38"/>
      </right>
      <top style="hair">
        <color indexed="38"/>
      </top>
      <bottom/>
    </border>
    <border>
      <left style="hair">
        <color indexed="38"/>
      </left>
      <right style="hair">
        <color indexed="38"/>
      </right>
      <top/>
      <bottom/>
    </border>
    <border>
      <left/>
      <right style="hair">
        <color indexed="38"/>
      </right>
      <top style="hair">
        <color indexed="38"/>
      </top>
      <bottom style="hair">
        <color indexed="38"/>
      </bottom>
    </border>
    <border>
      <left/>
      <right style="thin">
        <color theme="0" tint="-0.24997000396251678"/>
      </right>
      <top/>
      <bottom/>
    </border>
    <border>
      <left style="hair">
        <color indexed="38"/>
      </left>
      <right/>
      <top style="hair">
        <color indexed="38"/>
      </top>
      <bottom style="hair">
        <color indexed="38"/>
      </bottom>
    </border>
    <border>
      <left/>
      <right style="thick">
        <color rgb="FF9AB7AD"/>
      </right>
      <top/>
      <bottom/>
    </border>
    <border>
      <left style="hair">
        <color indexed="38"/>
      </left>
      <right style="thick">
        <color rgb="FF9AB7AD"/>
      </right>
      <top style="hair">
        <color indexed="38"/>
      </top>
      <bottom/>
    </border>
    <border>
      <left/>
      <right style="thick">
        <color rgb="FF9AB7AD"/>
      </right>
      <top/>
      <bottom style="thick">
        <color rgb="FF9AB7AD"/>
      </bottom>
    </border>
    <border>
      <left/>
      <right/>
      <top/>
      <bottom style="thick">
        <color rgb="FF9AB7AD"/>
      </bottom>
    </border>
    <border>
      <left style="hair">
        <color indexed="38"/>
      </left>
      <right/>
      <top style="thick">
        <color indexed="38"/>
      </top>
      <bottom style="hair">
        <color indexed="38"/>
      </bottom>
    </border>
    <border>
      <left/>
      <right style="thick">
        <color rgb="FF9AB7AD"/>
      </right>
      <top/>
      <bottom style="hair">
        <color indexed="38"/>
      </bottom>
    </border>
    <border>
      <left style="hair">
        <color indexed="38"/>
      </left>
      <right style="thin">
        <color theme="0" tint="-0.24997000396251678"/>
      </right>
      <top/>
      <bottom/>
    </border>
    <border>
      <left style="hair">
        <color indexed="38"/>
      </left>
      <right/>
      <top style="hair">
        <color indexed="38"/>
      </top>
      <bottom style="thick">
        <color rgb="FF9AB7AD"/>
      </bottom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 wrapText="1"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3" borderId="13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31" xfId="0" applyNumberFormat="1" applyFont="1" applyBorder="1" applyAlignment="1">
      <alignment/>
    </xf>
    <xf numFmtId="0" fontId="3" fillId="0" borderId="31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49" fontId="6" fillId="36" borderId="0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49" fontId="3" fillId="33" borderId="33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/>
    </xf>
    <xf numFmtId="49" fontId="3" fillId="33" borderId="35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5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2" fontId="3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indent="3"/>
    </xf>
    <xf numFmtId="0" fontId="3" fillId="0" borderId="14" xfId="0" applyFont="1" applyBorder="1" applyAlignment="1">
      <alignment horizontal="left" indent="3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vertical="center" indent="3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39" xfId="0" applyNumberFormat="1" applyFont="1" applyFill="1" applyBorder="1" applyAlignment="1">
      <alignment horizontal="left" vertical="top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Fill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4" fillId="0" borderId="43" xfId="0" applyFont="1" applyBorder="1" applyAlignment="1">
      <alignment/>
    </xf>
    <xf numFmtId="0" fontId="10" fillId="33" borderId="42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37" borderId="47" xfId="0" applyFont="1" applyFill="1" applyBorder="1" applyAlignment="1">
      <alignment/>
    </xf>
    <xf numFmtId="0" fontId="3" fillId="38" borderId="48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3" borderId="27" xfId="0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right"/>
      <protection locked="0"/>
    </xf>
    <xf numFmtId="3" fontId="3" fillId="0" borderId="38" xfId="0" applyNumberFormat="1" applyFont="1" applyBorder="1" applyAlignment="1" applyProtection="1">
      <alignment horizontal="right"/>
      <protection locked="0"/>
    </xf>
    <xf numFmtId="3" fontId="3" fillId="0" borderId="17" xfId="0" applyNumberFormat="1" applyFont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6" fillId="33" borderId="27" xfId="0" applyFont="1" applyFill="1" applyBorder="1" applyAlignment="1" applyProtection="1">
      <alignment horizontal="centerContinuous" wrapText="1"/>
      <protection locked="0"/>
    </xf>
    <xf numFmtId="3" fontId="3" fillId="0" borderId="16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5" fillId="0" borderId="51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6" fillId="33" borderId="27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3" fontId="3" fillId="0" borderId="5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90600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62025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90600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90600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62025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90600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90600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62025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90600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90600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62025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90600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21</xdr:row>
      <xdr:rowOff>123825</xdr:rowOff>
    </xdr:from>
    <xdr:to>
      <xdr:col>6</xdr:col>
      <xdr:colOff>38100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6486525" y="4448175"/>
          <a:ext cx="990600" cy="838200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104775</xdr:rowOff>
    </xdr:from>
    <xdr:to>
      <xdr:col>6</xdr:col>
      <xdr:colOff>9525</xdr:colOff>
      <xdr:row>21</xdr:row>
      <xdr:rowOff>190500</xdr:rowOff>
    </xdr:to>
    <xdr:sp>
      <xdr:nvSpPr>
        <xdr:cNvPr id="2" name="Line 2"/>
        <xdr:cNvSpPr>
          <a:spLocks/>
        </xdr:cNvSpPr>
      </xdr:nvSpPr>
      <xdr:spPr>
        <a:xfrm flipH="1" flipV="1">
          <a:off x="6486525" y="3667125"/>
          <a:ext cx="962025" cy="8477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304800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6448425" y="2933700"/>
          <a:ext cx="990600" cy="82867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0</xdr:rowOff>
    </xdr:from>
    <xdr:to>
      <xdr:col>5</xdr:col>
      <xdr:colOff>304800</xdr:colOff>
      <xdr:row>12</xdr:row>
      <xdr:rowOff>9525</xdr:rowOff>
    </xdr:to>
    <xdr:sp>
      <xdr:nvSpPr>
        <xdr:cNvPr id="1" name="Line 3"/>
        <xdr:cNvSpPr>
          <a:spLocks/>
        </xdr:cNvSpPr>
      </xdr:nvSpPr>
      <xdr:spPr>
        <a:xfrm flipH="1" flipV="1">
          <a:off x="6448425" y="1885950"/>
          <a:ext cx="990600" cy="581025"/>
        </a:xfrm>
        <a:prstGeom prst="line">
          <a:avLst/>
        </a:prstGeom>
        <a:noFill/>
        <a:ln w="9525" cmpd="sng">
          <a:solidFill>
            <a:srgbClr val="9AB7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2:U47"/>
  <sheetViews>
    <sheetView tabSelected="1" zoomScale="75" zoomScaleNormal="75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5.00390625" style="0" customWidth="1"/>
    <col min="2" max="2" width="1.625" style="0" customWidth="1"/>
    <col min="3" max="3" width="7.25390625" style="0" customWidth="1"/>
    <col min="4" max="4" width="12.75390625" style="0" customWidth="1"/>
    <col min="5" max="5" width="17.375" style="0" customWidth="1"/>
    <col min="6" max="7" width="7.875" style="0" customWidth="1"/>
    <col min="8" max="8" width="7.75390625" style="0" customWidth="1"/>
    <col min="9" max="9" width="8.00390625" style="0" customWidth="1"/>
    <col min="10" max="10" width="21.00390625" style="0" customWidth="1"/>
    <col min="11" max="11" width="7.875" style="0" customWidth="1"/>
    <col min="12" max="12" width="24.625" style="0" customWidth="1"/>
    <col min="13" max="13" width="6.375" style="0" customWidth="1"/>
    <col min="14" max="14" width="25.00390625" style="0" customWidth="1"/>
    <col min="15" max="15" width="3.625" style="0" customWidth="1"/>
  </cols>
  <sheetData>
    <row r="1" ht="13.5" thickBot="1"/>
    <row r="2" spans="1:21" ht="7.5" customHeight="1" thickTop="1">
      <c r="A2" s="7"/>
      <c r="B2" s="77"/>
      <c r="C2" s="78"/>
      <c r="D2" s="78"/>
      <c r="E2" s="78"/>
      <c r="F2" s="79"/>
      <c r="G2" s="80"/>
      <c r="H2" s="81"/>
      <c r="I2" s="82"/>
      <c r="J2" s="78"/>
      <c r="K2" s="78"/>
      <c r="L2" s="78"/>
      <c r="M2" s="83"/>
      <c r="N2" s="7"/>
      <c r="O2" s="7"/>
      <c r="P2" s="7"/>
      <c r="Q2" s="7"/>
      <c r="R2" s="7"/>
      <c r="S2" s="7"/>
      <c r="T2" s="7"/>
      <c r="U2" s="8"/>
    </row>
    <row r="3" spans="1:21" ht="18">
      <c r="A3" s="7"/>
      <c r="B3" s="97"/>
      <c r="C3" s="60"/>
      <c r="D3" s="60"/>
      <c r="E3" s="60"/>
      <c r="F3" s="84" t="s">
        <v>101</v>
      </c>
      <c r="G3" s="85"/>
      <c r="H3" s="85"/>
      <c r="I3" s="86"/>
      <c r="J3" s="61"/>
      <c r="K3" s="61"/>
      <c r="L3" s="61"/>
      <c r="M3" s="87"/>
      <c r="N3" s="7"/>
      <c r="O3" s="7"/>
      <c r="P3" s="7"/>
      <c r="Q3" s="7"/>
      <c r="R3" s="7"/>
      <c r="S3" s="7"/>
      <c r="T3" s="7"/>
      <c r="U3" s="8"/>
    </row>
    <row r="4" spans="1:21" ht="14.25">
      <c r="A4" s="7"/>
      <c r="B4" s="88"/>
      <c r="C4" s="10"/>
      <c r="D4" s="10"/>
      <c r="E4" s="10"/>
      <c r="F4" s="10"/>
      <c r="G4" s="10"/>
      <c r="H4" s="10"/>
      <c r="I4" s="10"/>
      <c r="J4" s="10"/>
      <c r="K4" s="10"/>
      <c r="L4" s="10"/>
      <c r="M4" s="89"/>
      <c r="N4" s="7"/>
      <c r="O4" s="7"/>
      <c r="P4" s="7"/>
      <c r="Q4" s="7"/>
      <c r="R4" s="7"/>
      <c r="S4" s="7"/>
      <c r="T4" s="7"/>
      <c r="U4" s="8"/>
    </row>
    <row r="5" spans="1:21" ht="14.25">
      <c r="A5" s="14"/>
      <c r="B5" s="90"/>
      <c r="C5" s="91" t="s">
        <v>119</v>
      </c>
      <c r="D5" s="91"/>
      <c r="E5" s="91"/>
      <c r="F5" s="91"/>
      <c r="G5" s="91"/>
      <c r="H5" s="91"/>
      <c r="I5" s="91"/>
      <c r="J5" s="91"/>
      <c r="K5" s="91"/>
      <c r="L5" s="91"/>
      <c r="M5" s="92"/>
      <c r="N5" s="14"/>
      <c r="O5" s="14"/>
      <c r="P5" s="14"/>
      <c r="Q5" s="14"/>
      <c r="R5" s="14"/>
      <c r="S5" s="14"/>
      <c r="T5" s="7"/>
      <c r="U5" s="8"/>
    </row>
    <row r="6" spans="1:21" ht="14.25">
      <c r="A6" s="14"/>
      <c r="B6" s="90"/>
      <c r="C6" s="91" t="s">
        <v>291</v>
      </c>
      <c r="D6" s="91"/>
      <c r="E6" s="91"/>
      <c r="F6" s="91"/>
      <c r="G6" s="91"/>
      <c r="H6" s="91"/>
      <c r="I6" s="91"/>
      <c r="J6" s="91"/>
      <c r="K6" s="91"/>
      <c r="L6" s="91"/>
      <c r="M6" s="92"/>
      <c r="N6" s="14"/>
      <c r="O6" s="14"/>
      <c r="P6" s="14"/>
      <c r="Q6" s="14"/>
      <c r="R6" s="14"/>
      <c r="S6" s="14"/>
      <c r="T6" s="7"/>
      <c r="U6" s="8"/>
    </row>
    <row r="7" spans="1:21" ht="14.25">
      <c r="A7" s="14"/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2"/>
      <c r="N7" s="14"/>
      <c r="O7" s="14"/>
      <c r="P7" s="14"/>
      <c r="Q7" s="14"/>
      <c r="R7" s="14"/>
      <c r="S7" s="14"/>
      <c r="T7" s="7"/>
      <c r="U7" s="8"/>
    </row>
    <row r="8" spans="1:21" ht="14.25">
      <c r="A8" s="14"/>
      <c r="B8" s="90"/>
      <c r="C8" s="91" t="s">
        <v>294</v>
      </c>
      <c r="D8" s="91"/>
      <c r="E8" s="91"/>
      <c r="F8" s="91"/>
      <c r="G8" s="91"/>
      <c r="H8" s="91"/>
      <c r="I8" s="91"/>
      <c r="J8" s="91"/>
      <c r="K8" s="91"/>
      <c r="L8" s="91"/>
      <c r="M8" s="92"/>
      <c r="N8" s="14"/>
      <c r="O8" s="14"/>
      <c r="P8" s="14"/>
      <c r="Q8" s="14"/>
      <c r="R8" s="14"/>
      <c r="S8" s="14"/>
      <c r="T8" s="7"/>
      <c r="U8" s="8"/>
    </row>
    <row r="9" spans="1:21" ht="14.25">
      <c r="A9" s="14"/>
      <c r="B9" s="90"/>
      <c r="C9" s="76" t="s">
        <v>292</v>
      </c>
      <c r="D9" s="31"/>
      <c r="E9" s="31"/>
      <c r="F9" s="31"/>
      <c r="G9" s="31"/>
      <c r="H9" s="31"/>
      <c r="I9" s="31"/>
      <c r="J9" s="31"/>
      <c r="K9" s="31"/>
      <c r="L9" s="31"/>
      <c r="M9" s="93"/>
      <c r="N9" s="34"/>
      <c r="O9" s="34"/>
      <c r="P9" s="34"/>
      <c r="Q9" s="14"/>
      <c r="R9" s="14"/>
      <c r="S9" s="14"/>
      <c r="T9" s="7"/>
      <c r="U9" s="8"/>
    </row>
    <row r="10" spans="1:21" ht="14.25">
      <c r="A10" s="14"/>
      <c r="B10" s="90"/>
      <c r="C10" s="76" t="s">
        <v>293</v>
      </c>
      <c r="D10" s="31"/>
      <c r="E10" s="31"/>
      <c r="F10" s="31"/>
      <c r="G10" s="31"/>
      <c r="H10" s="31"/>
      <c r="I10" s="31"/>
      <c r="J10" s="31"/>
      <c r="K10" s="31"/>
      <c r="L10" s="31"/>
      <c r="M10" s="93"/>
      <c r="N10" s="34"/>
      <c r="O10" s="34"/>
      <c r="P10" s="34"/>
      <c r="Q10" s="14"/>
      <c r="R10" s="14"/>
      <c r="S10" s="14"/>
      <c r="T10" s="7"/>
      <c r="U10" s="8"/>
    </row>
    <row r="11" spans="1:21" ht="14.25">
      <c r="A11" s="14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4"/>
      <c r="O11" s="14"/>
      <c r="P11" s="14"/>
      <c r="Q11" s="14"/>
      <c r="R11" s="14"/>
      <c r="S11" s="14"/>
      <c r="T11" s="7"/>
      <c r="U11" s="8"/>
    </row>
    <row r="12" spans="1:21" ht="14.25">
      <c r="A12" s="14"/>
      <c r="B12" s="90"/>
      <c r="C12" s="94" t="s">
        <v>65</v>
      </c>
      <c r="D12" s="94"/>
      <c r="E12" s="91"/>
      <c r="F12" s="91"/>
      <c r="G12" s="91"/>
      <c r="H12" s="91"/>
      <c r="I12" s="91"/>
      <c r="J12" s="91"/>
      <c r="K12" s="91"/>
      <c r="L12" s="91"/>
      <c r="M12" s="92"/>
      <c r="N12" s="14"/>
      <c r="O12" s="14"/>
      <c r="P12" s="14"/>
      <c r="Q12" s="14"/>
      <c r="R12" s="14"/>
      <c r="S12" s="14"/>
      <c r="T12" s="7"/>
      <c r="U12" s="8"/>
    </row>
    <row r="13" spans="1:21" ht="14.25">
      <c r="A13" s="14"/>
      <c r="B13" s="90"/>
      <c r="C13" s="94" t="s">
        <v>98</v>
      </c>
      <c r="D13" s="94"/>
      <c r="E13" s="91"/>
      <c r="F13" s="91"/>
      <c r="G13" s="91"/>
      <c r="H13" s="91"/>
      <c r="I13" s="91"/>
      <c r="J13" s="107" t="s">
        <v>93</v>
      </c>
      <c r="K13" s="91" t="s">
        <v>99</v>
      </c>
      <c r="L13" s="108" t="s">
        <v>120</v>
      </c>
      <c r="M13" s="95"/>
      <c r="O13" s="14"/>
      <c r="P13" s="14"/>
      <c r="Q13" s="14"/>
      <c r="R13" s="14"/>
      <c r="S13" s="14"/>
      <c r="T13" s="7"/>
      <c r="U13" s="8"/>
    </row>
    <row r="14" spans="1:21" ht="14.25">
      <c r="A14" s="14"/>
      <c r="B14" s="90"/>
      <c r="C14" s="94" t="s">
        <v>177</v>
      </c>
      <c r="D14" s="94"/>
      <c r="E14" s="91"/>
      <c r="F14" s="91"/>
      <c r="G14" s="91"/>
      <c r="H14" s="91"/>
      <c r="I14" s="91"/>
      <c r="J14" s="91"/>
      <c r="K14" s="91"/>
      <c r="L14" s="91"/>
      <c r="M14" s="92"/>
      <c r="N14" s="14"/>
      <c r="O14" s="14"/>
      <c r="P14" s="14"/>
      <c r="Q14" s="14"/>
      <c r="R14" s="14"/>
      <c r="S14" s="14"/>
      <c r="T14" s="7"/>
      <c r="U14" s="8"/>
    </row>
    <row r="15" spans="1:21" ht="14.25">
      <c r="A15" s="14"/>
      <c r="B15" s="90"/>
      <c r="C15" s="94" t="s">
        <v>121</v>
      </c>
      <c r="D15" s="94"/>
      <c r="E15" s="91"/>
      <c r="F15" s="91"/>
      <c r="G15" s="91"/>
      <c r="H15" s="91"/>
      <c r="I15" s="91"/>
      <c r="J15" s="91"/>
      <c r="K15" s="91"/>
      <c r="L15" s="91"/>
      <c r="M15" s="92"/>
      <c r="N15" s="14"/>
      <c r="O15" s="14"/>
      <c r="P15" s="14"/>
      <c r="Q15" s="14"/>
      <c r="R15" s="14"/>
      <c r="S15" s="14"/>
      <c r="T15" s="7"/>
      <c r="U15" s="8"/>
    </row>
    <row r="16" spans="1:21" ht="14.25">
      <c r="A16" s="14"/>
      <c r="B16" s="90"/>
      <c r="C16" s="94" t="s">
        <v>164</v>
      </c>
      <c r="D16" s="94"/>
      <c r="E16" s="91"/>
      <c r="F16" s="91"/>
      <c r="G16" s="91"/>
      <c r="H16" s="91"/>
      <c r="I16" s="91"/>
      <c r="J16" s="91"/>
      <c r="K16" s="91"/>
      <c r="L16" s="91"/>
      <c r="M16" s="92"/>
      <c r="N16" s="14"/>
      <c r="O16" s="14"/>
      <c r="P16" s="14"/>
      <c r="Q16" s="14"/>
      <c r="R16" s="14"/>
      <c r="S16" s="14"/>
      <c r="T16" s="7"/>
      <c r="U16" s="8"/>
    </row>
    <row r="17" spans="1:21" ht="14.25">
      <c r="A17" s="14"/>
      <c r="B17" s="90"/>
      <c r="C17" s="94" t="s">
        <v>100</v>
      </c>
      <c r="D17" s="96" t="s">
        <v>66</v>
      </c>
      <c r="E17" s="91"/>
      <c r="F17" s="91"/>
      <c r="G17" s="91"/>
      <c r="H17" s="91"/>
      <c r="I17" s="91"/>
      <c r="J17" s="91"/>
      <c r="K17" s="91"/>
      <c r="L17" s="91"/>
      <c r="M17" s="92"/>
      <c r="N17" s="14"/>
      <c r="O17" s="14"/>
      <c r="P17" s="14"/>
      <c r="Q17" s="14"/>
      <c r="R17" s="14"/>
      <c r="S17" s="14"/>
      <c r="T17" s="7"/>
      <c r="U17" s="8"/>
    </row>
    <row r="18" spans="1:21" ht="14.25">
      <c r="A18" s="14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14"/>
      <c r="O18" s="14"/>
      <c r="P18" s="14"/>
      <c r="Q18" s="14"/>
      <c r="R18" s="14"/>
      <c r="S18" s="14"/>
      <c r="T18" s="7"/>
      <c r="U18" s="8"/>
    </row>
    <row r="19" spans="1:21" ht="15" thickBot="1">
      <c r="A19" s="14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  <c r="N19" s="14"/>
      <c r="O19" s="14"/>
      <c r="P19" s="14"/>
      <c r="Q19" s="14"/>
      <c r="R19" s="14"/>
      <c r="S19" s="14"/>
      <c r="T19" s="7"/>
      <c r="U19" s="8"/>
    </row>
    <row r="20" spans="1:21" ht="15" thickTop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4.25">
      <c r="A27" s="14"/>
      <c r="B27" s="14"/>
      <c r="C27" s="14"/>
      <c r="D27" s="14"/>
      <c r="E27" s="14"/>
      <c r="F27" s="14"/>
      <c r="G27" s="14"/>
      <c r="H27" s="14"/>
      <c r="I27" s="14"/>
      <c r="J27" s="127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0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182" customWidth="1"/>
    <col min="5" max="5" width="9.125" style="182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>
      <c r="A2" s="8"/>
      <c r="B2" s="29" t="s">
        <v>155</v>
      </c>
      <c r="C2" s="13"/>
      <c r="D2" s="177"/>
      <c r="E2" s="172"/>
      <c r="F2" s="13"/>
      <c r="G2" s="29" t="s">
        <v>151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thickTop="1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(((D6+D7+D10+D13)-('2013-DE'!D6+'2013-DE'!D7+'2013-DE'!D10+'2013-DE'!D13)+D22)/('2013-DE'!D6+'2013-DE'!D7+'2013-DE'!D10+'2013-DE'!D13))*100</f>
        <v>#DIV/0!</v>
      </c>
      <c r="I15" s="114">
        <f>IF(AND((D6+D7+D10+D13)=0,D22=0,('2013-DE'!D6+'2013-DE'!D7+'2013-DE'!D10+'2013-DE'!D13)=0),0,IF(('2013-DE'!D6+'2013-DE'!D7+'2013-DE'!D10+'2013-DE'!D13)=0,3,IF(H15&lt;=0,0,IF(H15&lt;2.51,1,IF(H15&gt;5,3,2)))))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0"/>
      <c r="D16" s="190"/>
      <c r="E16" s="172"/>
      <c r="F16" s="26" t="s">
        <v>54</v>
      </c>
      <c r="G16" s="27" t="s">
        <v>154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sheet="1" objects="1" scenarios="1" formatCells="0"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182" customWidth="1"/>
    <col min="5" max="5" width="9.125" style="182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>
      <c r="A2" s="8"/>
      <c r="B2" s="29" t="s">
        <v>139</v>
      </c>
      <c r="C2" s="13"/>
      <c r="D2" s="177"/>
      <c r="E2" s="172"/>
      <c r="F2" s="13"/>
      <c r="G2" s="29" t="s">
        <v>137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thickTop="1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(((D6+D7+D10+D13)-('2012-DE'!D6+'2012-DE'!D7+'2012-DE'!D10+'2012-DE'!D13)+D22)/('2012-DE'!D6+'2012-DE'!D7+'2012-DE'!D10+'2012-DE'!D13))*100</f>
        <v>#DIV/0!</v>
      </c>
      <c r="I15" s="114">
        <f>IF(AND((D6+D7+D10+D13)=0,D22=0,('2012-DE'!D6+'2012-DE'!D7+'2012-DE'!D10+'2012-DE'!D13)=0),0,IF(('2012-DE'!D6+'2012-DE'!D7+'2012-DE'!D10+'2012-DE'!D13)=0,3,IF(H15&lt;=0,0,IF(H15&lt;2.51,1,IF(H15&gt;5,3,2)))))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0"/>
      <c r="D16" s="190"/>
      <c r="E16" s="172"/>
      <c r="F16" s="26" t="s">
        <v>54</v>
      </c>
      <c r="G16" s="27" t="s">
        <v>138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sheet="1" objects="1" scenarios="1" formatCells="0"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182" customWidth="1"/>
    <col min="5" max="5" width="9.125" style="182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>
      <c r="A2" s="8"/>
      <c r="B2" s="29" t="s">
        <v>135</v>
      </c>
      <c r="C2" s="13"/>
      <c r="D2" s="177"/>
      <c r="E2" s="172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thickTop="1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7" t="s">
        <v>111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(((D6+D7+D10+D13)-('2011-DE'!D6+'2011-DE'!D7+'2011-DE'!D8+'2011-DE'!D9)+D22)/('2011-DE'!D6+'2011-DE'!D7+'2011-DE'!D8+'2011-DE'!D9))*100</f>
        <v>#DIV/0!</v>
      </c>
      <c r="I15" s="114">
        <f>IF(AND((D6+D7+D10+D13)=0,D22=0,('2011-DE'!D6+'2011-DE'!D7+'2011-DE'!D8+'2011-DE'!D9)=0),0,IF(('2011-DE'!D6+'2011-DE'!D7+'2011-DE'!D8+'2011-DE'!D9)=0,3,IF(H15&lt;=0,0,IF(H15&lt;2.51,1,IF(H15&gt;5,3,2)))))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0"/>
      <c r="D16" s="190"/>
      <c r="E16" s="172"/>
      <c r="F16" s="26" t="s">
        <v>54</v>
      </c>
      <c r="G16" s="27" t="s">
        <v>136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sheet="1" objects="1" scenarios="1" formatCells="0"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B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6"/>
  </sheetPr>
  <dimension ref="A1:CU3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182" customWidth="1"/>
    <col min="5" max="5" width="9.125" style="182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169"/>
      <c r="E1" s="169"/>
      <c r="F1" s="119"/>
      <c r="G1" s="119"/>
      <c r="H1" s="119"/>
      <c r="I1" s="119"/>
      <c r="J1" s="119"/>
      <c r="K1" s="8"/>
      <c r="L1" s="8"/>
    </row>
    <row r="2" spans="1:99" ht="14.25">
      <c r="A2" s="8"/>
      <c r="B2" s="29" t="s">
        <v>125</v>
      </c>
      <c r="C2" s="13"/>
      <c r="D2" s="177"/>
      <c r="E2" s="172"/>
      <c r="F2" s="31"/>
      <c r="G2" s="64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4.25">
      <c r="A3" s="11"/>
      <c r="B3" s="63"/>
      <c r="C3" s="9"/>
      <c r="D3" s="184"/>
      <c r="E3" s="184"/>
      <c r="F3" s="31"/>
      <c r="G3" s="64"/>
      <c r="H3" s="31"/>
      <c r="I3" s="31"/>
      <c r="J3" s="31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>
      <c r="A4" s="8"/>
      <c r="B4" s="7"/>
      <c r="C4" s="7"/>
      <c r="D4" s="172"/>
      <c r="E4" s="172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189" t="s">
        <v>67</v>
      </c>
      <c r="E5" s="172"/>
      <c r="F5" s="120"/>
      <c r="G5" s="120"/>
      <c r="H5" s="121"/>
      <c r="I5" s="122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7" t="s">
        <v>140</v>
      </c>
      <c r="C6" s="18" t="s">
        <v>68</v>
      </c>
      <c r="D6" s="174"/>
      <c r="E6" s="172"/>
      <c r="F6" s="117"/>
      <c r="G6" s="31"/>
      <c r="H6" s="116"/>
      <c r="I6" s="117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04" t="s">
        <v>113</v>
      </c>
      <c r="C7" s="103"/>
      <c r="D7" s="174"/>
      <c r="E7" s="172"/>
      <c r="F7" s="117"/>
      <c r="G7" s="31"/>
      <c r="H7" s="116"/>
      <c r="I7" s="117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04" t="s">
        <v>114</v>
      </c>
      <c r="C8" s="103"/>
      <c r="D8" s="174"/>
      <c r="E8" s="172"/>
      <c r="F8" s="117"/>
      <c r="G8" s="31"/>
      <c r="H8" s="118"/>
      <c r="I8" s="117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5" thickBot="1">
      <c r="A9" s="8"/>
      <c r="B9" s="19" t="s">
        <v>112</v>
      </c>
      <c r="C9" s="20" t="s">
        <v>73</v>
      </c>
      <c r="D9" s="176"/>
      <c r="E9" s="172"/>
      <c r="F9" s="117"/>
      <c r="G9" s="31"/>
      <c r="H9" s="116"/>
      <c r="I9" s="117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5.75" thickTop="1">
      <c r="A10" s="8"/>
      <c r="B10" s="10"/>
      <c r="C10" s="30"/>
      <c r="D10" s="190"/>
      <c r="E10" s="172"/>
      <c r="F10" s="123"/>
      <c r="G10" s="124"/>
      <c r="H10" s="124"/>
      <c r="I10" s="120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25"/>
      <c r="C11" s="126"/>
      <c r="D11" s="195"/>
      <c r="E11" s="172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5" thickBot="1">
      <c r="A12" s="8"/>
      <c r="B12" s="31"/>
      <c r="C12" s="33"/>
      <c r="D12" s="196"/>
      <c r="E12" s="172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31"/>
      <c r="C13" s="33"/>
      <c r="D13" s="196"/>
      <c r="E13" s="172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31"/>
      <c r="C14" s="33"/>
      <c r="D14" s="196"/>
      <c r="E14" s="172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0"/>
      <c r="C15" s="30"/>
      <c r="D15" s="190"/>
      <c r="E15" s="191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4.25">
      <c r="A16" s="8"/>
      <c r="B16" s="10"/>
      <c r="C16" s="30"/>
      <c r="D16" s="190"/>
      <c r="E16" s="193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4.25">
      <c r="A17" s="8"/>
      <c r="B17" s="10"/>
      <c r="C17" s="30"/>
      <c r="D17" s="190"/>
      <c r="E17" s="193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25">
      <c r="A18" s="8"/>
      <c r="B18" s="31"/>
      <c r="C18" s="33"/>
      <c r="D18" s="194"/>
      <c r="E18" s="193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31"/>
      <c r="C19" s="33"/>
      <c r="D19" s="194"/>
      <c r="E19" s="193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25">
      <c r="A20" s="8"/>
      <c r="B20" s="31"/>
      <c r="C20" s="33"/>
      <c r="D20" s="194"/>
      <c r="E20" s="193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4.25">
      <c r="A21" s="8"/>
      <c r="B21" s="31"/>
      <c r="C21" s="33"/>
      <c r="D21" s="194"/>
      <c r="E21" s="193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4.25">
      <c r="A22" s="8"/>
      <c r="B22" s="31"/>
      <c r="C22" s="33"/>
      <c r="D22" s="194"/>
      <c r="E22" s="193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25">
      <c r="A23" s="8"/>
      <c r="B23" s="31"/>
      <c r="C23" s="33"/>
      <c r="D23" s="194"/>
      <c r="E23" s="193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B24" s="31"/>
      <c r="C24" s="33"/>
      <c r="D24" s="194"/>
      <c r="E24" s="193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25">
      <c r="A25" s="8"/>
      <c r="B25" s="31"/>
      <c r="C25" s="33"/>
      <c r="D25" s="194"/>
      <c r="E25" s="193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25">
      <c r="A26" s="8"/>
      <c r="B26" s="31"/>
      <c r="C26" s="33"/>
      <c r="D26" s="194"/>
      <c r="E26" s="193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25">
      <c r="A27" s="8"/>
      <c r="B27" s="31"/>
      <c r="C27" s="33"/>
      <c r="D27" s="194"/>
      <c r="E27" s="193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31"/>
      <c r="C28" s="34"/>
      <c r="D28" s="193"/>
      <c r="E28" s="193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31"/>
      <c r="C29" s="34"/>
      <c r="D29" s="193"/>
      <c r="E29" s="193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7"/>
      <c r="C30" s="14"/>
      <c r="D30" s="172"/>
      <c r="E30" s="172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2:99" ht="14.25">
      <c r="B31" s="1"/>
      <c r="C31" s="3"/>
      <c r="D31" s="18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2:99" ht="14.25">
      <c r="B32" s="1"/>
      <c r="C32" s="3"/>
      <c r="D32" s="18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4.25">
      <c r="B33" s="1"/>
      <c r="C33" s="3"/>
      <c r="D33" s="18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4.25">
      <c r="B34" s="1"/>
      <c r="C34" s="3"/>
      <c r="D34" s="18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4.25">
      <c r="B35" s="1"/>
      <c r="C35" s="3"/>
      <c r="D35" s="18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4.25">
      <c r="B36" s="1"/>
      <c r="C36" s="3"/>
      <c r="D36" s="18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4.25">
      <c r="B37" s="1"/>
      <c r="C37" s="3"/>
      <c r="D37" s="18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4.25">
      <c r="B38" s="1"/>
      <c r="C38" s="3"/>
      <c r="D38" s="18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4.25">
      <c r="B39" s="1"/>
      <c r="C39" s="3"/>
      <c r="D39" s="18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4.25">
      <c r="B40" s="1"/>
      <c r="C40" s="3"/>
      <c r="D40" s="18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4.25">
      <c r="B41" s="1"/>
      <c r="C41" s="3"/>
      <c r="D41" s="18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4.25">
      <c r="B42" s="1"/>
      <c r="C42" s="3"/>
      <c r="D42" s="18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</sheetData>
  <sheetProtection sheet="1" objects="1" scenarios="1" formatCells="0"/>
  <printOptions/>
  <pageMargins left="0.787401575" right="0.787401575" top="0.984251969" bottom="0.984251969" header="0.4921259845" footer="0.4921259845"/>
  <pageSetup horizontalDpi="600" verticalDpi="600" orientation="landscape" paperSize="9" scale="72" r:id="rId2"/>
  <colBreaks count="1" manualBreakCount="1">
    <brk id="10" max="26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Z2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10.75390625" style="0" customWidth="1"/>
    <col min="4" max="4" width="15.25390625" style="0" customWidth="1"/>
    <col min="6" max="6" width="6.875" style="0" customWidth="1"/>
    <col min="7" max="7" width="35.125" style="0" customWidth="1"/>
    <col min="8" max="8" width="29.125" style="0" customWidth="1"/>
    <col min="9" max="9" width="16.875" style="0" customWidth="1"/>
    <col min="10" max="10" width="76.875" style="0" bestFit="1" customWidth="1"/>
  </cols>
  <sheetData>
    <row r="1" spans="1:14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14" ht="14.25">
      <c r="A2" s="7"/>
      <c r="B2" s="50" t="s">
        <v>96</v>
      </c>
      <c r="C2" s="29"/>
      <c r="D2" s="29"/>
      <c r="E2" s="7"/>
      <c r="F2" s="58" t="s">
        <v>97</v>
      </c>
      <c r="G2" s="59"/>
      <c r="H2" s="60"/>
      <c r="I2" s="61"/>
      <c r="J2" s="7"/>
      <c r="K2" s="7"/>
      <c r="L2" s="7"/>
      <c r="M2" s="5"/>
      <c r="N2" s="5"/>
    </row>
    <row r="3" spans="1:14" ht="15" thickBot="1">
      <c r="A3" s="7"/>
      <c r="B3" s="62"/>
      <c r="C3" s="63"/>
      <c r="D3" s="63"/>
      <c r="E3" s="9"/>
      <c r="F3" s="64"/>
      <c r="G3" s="65"/>
      <c r="H3" s="66"/>
      <c r="I3" s="31"/>
      <c r="J3" s="154"/>
      <c r="K3" s="7"/>
      <c r="L3" s="7"/>
      <c r="M3" s="5"/>
      <c r="N3" s="5"/>
    </row>
    <row r="4" spans="1:14" ht="6.75" customHeight="1" thickBot="1" thickTop="1">
      <c r="A4" s="31"/>
      <c r="E4" s="7"/>
      <c r="F4" s="68"/>
      <c r="G4" s="69"/>
      <c r="H4" s="70"/>
      <c r="I4" s="155"/>
      <c r="J4" s="156"/>
      <c r="K4" s="7"/>
      <c r="L4" s="7"/>
      <c r="M4" s="5"/>
      <c r="N4" s="5"/>
    </row>
    <row r="5" spans="1:14" ht="15" thickTop="1">
      <c r="A5" s="64"/>
      <c r="B5" s="51" t="s">
        <v>56</v>
      </c>
      <c r="C5" s="52" t="s">
        <v>55</v>
      </c>
      <c r="D5" s="53" t="s">
        <v>330</v>
      </c>
      <c r="E5" s="7"/>
      <c r="F5" s="54" t="s">
        <v>61</v>
      </c>
      <c r="G5" s="67" t="s">
        <v>62</v>
      </c>
      <c r="H5" s="67" t="s">
        <v>63</v>
      </c>
      <c r="I5" s="149" t="s">
        <v>64</v>
      </c>
      <c r="J5" s="151" t="s">
        <v>306</v>
      </c>
      <c r="K5" s="7"/>
      <c r="L5" s="7"/>
      <c r="M5" s="5"/>
      <c r="N5" s="5"/>
    </row>
    <row r="6" spans="1:14" ht="14.25">
      <c r="A6" s="7"/>
      <c r="B6" s="24" t="s">
        <v>60</v>
      </c>
      <c r="C6" s="162">
        <v>22</v>
      </c>
      <c r="D6" s="163">
        <v>30</v>
      </c>
      <c r="E6" s="7"/>
      <c r="F6" s="102">
        <v>3</v>
      </c>
      <c r="G6" s="101" t="s">
        <v>257</v>
      </c>
      <c r="H6" s="105">
        <f>('2016-ÚČ'!J16+'2015-ÚČ'!J16+'2014-ÚČ'!J16)/3</f>
        <v>3</v>
      </c>
      <c r="I6" s="150" t="str">
        <f>IF(H6&lt;=6,$B$10,IF(H6&lt;=9,$B$9,IF(H6&lt;=14,$B$8,IF(H6&gt;22,$B$6,$B$7))))</f>
        <v>E - NE</v>
      </c>
      <c r="J6" s="152" t="s">
        <v>307</v>
      </c>
      <c r="K6" s="7"/>
      <c r="L6" s="7"/>
      <c r="M6" s="5"/>
      <c r="N6" s="5"/>
    </row>
    <row r="7" spans="1:14" ht="14.25">
      <c r="A7" s="7"/>
      <c r="B7" s="24" t="s">
        <v>59</v>
      </c>
      <c r="C7" s="162">
        <v>14</v>
      </c>
      <c r="D7" s="163">
        <v>22</v>
      </c>
      <c r="E7" s="7"/>
      <c r="F7" s="102">
        <v>3</v>
      </c>
      <c r="G7" s="101" t="s">
        <v>167</v>
      </c>
      <c r="H7" s="22">
        <f>('2015-ÚČ'!J16+'2014-ÚČ'!J16+'2013-ÚČ'!J16)/3</f>
        <v>3</v>
      </c>
      <c r="I7" s="150" t="str">
        <f aca="true" t="shared" si="0" ref="I7:I26">IF(H7&lt;=6,$B$10,IF(H7&lt;=9,$B$9,IF(H7&lt;=14,$B$8,IF(H7&gt;22,$B$6,$B$7))))</f>
        <v>E - NE</v>
      </c>
      <c r="J7" s="152" t="s">
        <v>308</v>
      </c>
      <c r="K7" s="7"/>
      <c r="L7" s="7"/>
      <c r="M7" s="5"/>
      <c r="N7" s="5"/>
    </row>
    <row r="8" spans="1:24" ht="14.25">
      <c r="A8" s="7"/>
      <c r="B8" s="24" t="s">
        <v>58</v>
      </c>
      <c r="C8" s="162">
        <v>9</v>
      </c>
      <c r="D8" s="163">
        <v>14</v>
      </c>
      <c r="E8" s="7"/>
      <c r="F8" s="102">
        <v>3</v>
      </c>
      <c r="G8" s="101" t="s">
        <v>158</v>
      </c>
      <c r="H8" s="22">
        <f>('2014-ÚČ'!J16+'2013-ÚČ'!J16+'2012-ÚČ'!J16)/3</f>
        <v>3</v>
      </c>
      <c r="I8" s="150" t="str">
        <f t="shared" si="0"/>
        <v>E - NE</v>
      </c>
      <c r="J8" s="152" t="s">
        <v>309</v>
      </c>
      <c r="K8" s="7"/>
      <c r="L8" s="7"/>
      <c r="M8" s="5"/>
      <c r="N8" s="5"/>
      <c r="X8" s="6"/>
    </row>
    <row r="9" spans="1:14" ht="14.25">
      <c r="A9" s="7"/>
      <c r="B9" s="54" t="s">
        <v>157</v>
      </c>
      <c r="C9" s="164">
        <v>6</v>
      </c>
      <c r="D9" s="165">
        <v>9</v>
      </c>
      <c r="E9" s="7"/>
      <c r="F9" s="102">
        <v>2</v>
      </c>
      <c r="G9" s="101" t="s">
        <v>259</v>
      </c>
      <c r="H9" s="22">
        <f>('2016-ÚČ'!J16+'2015-ÚČ'!J16)/2</f>
        <v>3</v>
      </c>
      <c r="I9" s="150" t="str">
        <f t="shared" si="0"/>
        <v>E - NE</v>
      </c>
      <c r="J9" s="152" t="s">
        <v>310</v>
      </c>
      <c r="K9" s="7"/>
      <c r="L9" s="7"/>
      <c r="M9" s="5"/>
      <c r="N9" s="5"/>
    </row>
    <row r="10" spans="1:14" ht="15" thickBot="1">
      <c r="A10" s="7"/>
      <c r="B10" s="55" t="s">
        <v>57</v>
      </c>
      <c r="C10" s="166">
        <v>0</v>
      </c>
      <c r="D10" s="167">
        <v>6</v>
      </c>
      <c r="E10" s="7"/>
      <c r="F10" s="144">
        <v>2</v>
      </c>
      <c r="G10" s="101" t="s">
        <v>168</v>
      </c>
      <c r="H10" s="22">
        <f>('2015-ÚČ'!J16+'2014-ÚČ'!J16)/2</f>
        <v>3</v>
      </c>
      <c r="I10" s="150" t="str">
        <f t="shared" si="0"/>
        <v>E - NE</v>
      </c>
      <c r="J10" s="152" t="s">
        <v>311</v>
      </c>
      <c r="K10" s="7"/>
      <c r="L10" s="7"/>
      <c r="M10" s="5"/>
      <c r="N10" s="5"/>
    </row>
    <row r="11" spans="1:14" ht="15" thickTop="1">
      <c r="A11" s="7"/>
      <c r="B11" s="31"/>
      <c r="C11" s="31"/>
      <c r="D11" s="157"/>
      <c r="E11" s="7"/>
      <c r="F11" s="102">
        <v>2</v>
      </c>
      <c r="G11" s="101" t="s">
        <v>169</v>
      </c>
      <c r="H11" s="22">
        <f>('2014-ÚČ'!J16+'2013-ÚČ'!J16)/2</f>
        <v>3</v>
      </c>
      <c r="I11" s="150" t="str">
        <f t="shared" si="0"/>
        <v>E - NE</v>
      </c>
      <c r="J11" s="152" t="s">
        <v>312</v>
      </c>
      <c r="K11" s="7"/>
      <c r="L11" s="7"/>
      <c r="M11" s="5"/>
      <c r="N11" s="5"/>
    </row>
    <row r="12" spans="1:26" ht="14.25">
      <c r="A12" s="7"/>
      <c r="D12" s="6"/>
      <c r="E12" s="147"/>
      <c r="F12" s="141">
        <v>3</v>
      </c>
      <c r="G12" s="101" t="s">
        <v>260</v>
      </c>
      <c r="H12" s="22">
        <f>('2016-DE'!I16+'2015-DE'!I16+'2014-DE'!I16)/3</f>
        <v>6</v>
      </c>
      <c r="I12" s="150" t="str">
        <f t="shared" si="0"/>
        <v>E - NE</v>
      </c>
      <c r="J12" s="152" t="s">
        <v>313</v>
      </c>
      <c r="K12" s="7"/>
      <c r="L12" s="7"/>
      <c r="M12" s="5"/>
      <c r="N12" s="5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4.25">
      <c r="A13" s="140"/>
      <c r="B13" s="139"/>
      <c r="C13" s="142"/>
      <c r="D13" s="143"/>
      <c r="E13" s="147"/>
      <c r="F13" s="141">
        <v>3</v>
      </c>
      <c r="G13" s="101" t="s">
        <v>170</v>
      </c>
      <c r="H13" s="22">
        <f>('2015-DE'!I16+'2014-DE'!I16+'2013-DE'!I16)/3</f>
        <v>6</v>
      </c>
      <c r="I13" s="150" t="str">
        <f t="shared" si="0"/>
        <v>E - NE</v>
      </c>
      <c r="J13" s="152" t="s">
        <v>314</v>
      </c>
      <c r="K13" s="7"/>
      <c r="L13" s="7"/>
      <c r="M13" s="5"/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.25">
      <c r="A14" s="7"/>
      <c r="B14" s="7"/>
      <c r="C14" s="7"/>
      <c r="D14" s="7"/>
      <c r="E14" s="147"/>
      <c r="F14" s="141">
        <v>3</v>
      </c>
      <c r="G14" s="101" t="s">
        <v>159</v>
      </c>
      <c r="H14" s="22">
        <f>('2014-DE'!I16+'2013-DE'!I16+'2012-DE'!I16)/3</f>
        <v>6</v>
      </c>
      <c r="I14" s="150" t="str">
        <f t="shared" si="0"/>
        <v>E - NE</v>
      </c>
      <c r="J14" s="152" t="s">
        <v>315</v>
      </c>
      <c r="K14" s="7"/>
      <c r="L14" s="7"/>
      <c r="M14" s="5"/>
      <c r="N14" s="5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>
      <c r="A15" s="7"/>
      <c r="B15" s="7"/>
      <c r="C15" s="7"/>
      <c r="D15" s="7"/>
      <c r="E15" s="7"/>
      <c r="F15" s="102">
        <v>2</v>
      </c>
      <c r="G15" s="101" t="s">
        <v>261</v>
      </c>
      <c r="H15" s="22">
        <f>('2016-DE'!I16+'2015-DE'!I16)/2</f>
        <v>6</v>
      </c>
      <c r="I15" s="150" t="str">
        <f t="shared" si="0"/>
        <v>E - NE</v>
      </c>
      <c r="J15" s="152" t="s">
        <v>316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>
      <c r="A16" s="7"/>
      <c r="B16" s="7"/>
      <c r="C16" s="7"/>
      <c r="D16" s="7"/>
      <c r="E16" s="7"/>
      <c r="F16" s="102">
        <v>2</v>
      </c>
      <c r="G16" s="101" t="s">
        <v>171</v>
      </c>
      <c r="H16" s="22">
        <f>('2015-DE'!I16+'2014-DE'!I16)/2</f>
        <v>6</v>
      </c>
      <c r="I16" s="150" t="str">
        <f t="shared" si="0"/>
        <v>E - NE</v>
      </c>
      <c r="J16" s="152" t="s">
        <v>317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>
      <c r="A17" s="7"/>
      <c r="B17" s="8"/>
      <c r="C17" s="8"/>
      <c r="D17" s="8"/>
      <c r="E17" s="7"/>
      <c r="F17" s="102">
        <v>2</v>
      </c>
      <c r="G17" s="101" t="s">
        <v>172</v>
      </c>
      <c r="H17" s="22">
        <f>('2014-DE'!I16+'2013-DE'!I16)/2</f>
        <v>6</v>
      </c>
      <c r="I17" s="150" t="str">
        <f t="shared" si="0"/>
        <v>E - NE</v>
      </c>
      <c r="J17" s="152" t="s">
        <v>318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>
      <c r="A18" s="7"/>
      <c r="B18" s="8"/>
      <c r="C18" s="8"/>
      <c r="D18" s="8"/>
      <c r="E18" s="7"/>
      <c r="F18" s="102">
        <v>3</v>
      </c>
      <c r="G18" s="101" t="s">
        <v>262</v>
      </c>
      <c r="H18" s="22">
        <f>('2016-ÚČ'!J16+'2015-ÚČ'!J16+'2014-DE'!I16)/3</f>
        <v>4</v>
      </c>
      <c r="I18" s="150" t="str">
        <f t="shared" si="0"/>
        <v>E - NE</v>
      </c>
      <c r="J18" s="152" t="s">
        <v>319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>
      <c r="A19" s="7"/>
      <c r="B19" s="7"/>
      <c r="C19" s="7"/>
      <c r="D19" s="7"/>
      <c r="E19" s="7"/>
      <c r="F19" s="102">
        <v>3</v>
      </c>
      <c r="G19" s="101" t="s">
        <v>173</v>
      </c>
      <c r="H19" s="22">
        <f>('2015-ÚČ'!J16+'2014-ÚČ'!J16+'2013-DE'!I16)/3</f>
        <v>4</v>
      </c>
      <c r="I19" s="150" t="str">
        <f t="shared" si="0"/>
        <v>E - NE</v>
      </c>
      <c r="J19" s="152" t="s">
        <v>320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>
      <c r="A20" s="7"/>
      <c r="B20" s="7"/>
      <c r="C20" s="7"/>
      <c r="D20" s="7"/>
      <c r="E20" s="7"/>
      <c r="F20" s="102">
        <v>3</v>
      </c>
      <c r="G20" s="101" t="s">
        <v>160</v>
      </c>
      <c r="H20" s="22">
        <f>('2014-ÚČ'!J16+'2013-ÚČ'!J16+'2012-DE'!I16)/3</f>
        <v>4</v>
      </c>
      <c r="I20" s="150" t="str">
        <f t="shared" si="0"/>
        <v>E - NE</v>
      </c>
      <c r="J20" s="152" t="s">
        <v>321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>
      <c r="A21" s="7"/>
      <c r="B21" s="7"/>
      <c r="C21" s="7"/>
      <c r="D21" s="7"/>
      <c r="E21" s="7"/>
      <c r="F21" s="102">
        <v>3</v>
      </c>
      <c r="G21" s="101" t="s">
        <v>263</v>
      </c>
      <c r="H21" s="22">
        <f>('2016-ÚČ'!J16+'2015-DE'!I16+'2014-DE'!I16)/3</f>
        <v>5</v>
      </c>
      <c r="I21" s="150" t="str">
        <f t="shared" si="0"/>
        <v>E - NE</v>
      </c>
      <c r="J21" s="152" t="s">
        <v>322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>
      <c r="A22" s="7"/>
      <c r="B22" s="7"/>
      <c r="C22" s="7"/>
      <c r="D22" s="7"/>
      <c r="E22" s="7"/>
      <c r="F22" s="102">
        <v>3</v>
      </c>
      <c r="G22" s="101" t="s">
        <v>174</v>
      </c>
      <c r="H22" s="22">
        <f>('2015-ÚČ'!J16+'2014-DE'!I16+'2013-DE'!I16)/3</f>
        <v>5</v>
      </c>
      <c r="I22" s="150" t="str">
        <f t="shared" si="0"/>
        <v>E - NE</v>
      </c>
      <c r="J22" s="152" t="s">
        <v>323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>
      <c r="A23" s="7"/>
      <c r="B23" s="7"/>
      <c r="C23" s="7"/>
      <c r="D23" s="7"/>
      <c r="E23" s="7"/>
      <c r="F23" s="102">
        <v>3</v>
      </c>
      <c r="G23" s="101" t="s">
        <v>161</v>
      </c>
      <c r="H23" s="22">
        <f>('2014-ÚČ'!J16+'2013-DE'!I16+'2012-DE'!I16)/3</f>
        <v>5</v>
      </c>
      <c r="I23" s="150" t="str">
        <f t="shared" si="0"/>
        <v>E - NE</v>
      </c>
      <c r="J23" s="152" t="s">
        <v>324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>
      <c r="A24" s="7"/>
      <c r="B24" s="7"/>
      <c r="C24" s="7"/>
      <c r="D24" s="7"/>
      <c r="E24" s="7"/>
      <c r="F24" s="102">
        <v>2</v>
      </c>
      <c r="G24" s="101" t="s">
        <v>258</v>
      </c>
      <c r="H24" s="22">
        <f>('2016-ÚČ'!J16+'2015-DE'!I16)/2</f>
        <v>4.5</v>
      </c>
      <c r="I24" s="150" t="str">
        <f t="shared" si="0"/>
        <v>E - NE</v>
      </c>
      <c r="J24" s="152" t="s">
        <v>325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>
      <c r="A25" s="7"/>
      <c r="B25" s="7"/>
      <c r="C25" s="7"/>
      <c r="D25" s="7"/>
      <c r="E25" s="7"/>
      <c r="F25" s="102">
        <v>2</v>
      </c>
      <c r="G25" s="101" t="s">
        <v>175</v>
      </c>
      <c r="H25" s="22">
        <f>('2015-ÚČ'!J16+'2014-DE'!I16)/2</f>
        <v>4.5</v>
      </c>
      <c r="I25" s="150" t="str">
        <f t="shared" si="0"/>
        <v>E - NE</v>
      </c>
      <c r="J25" s="152" t="s">
        <v>326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thickBot="1">
      <c r="A26" s="7"/>
      <c r="B26" s="7"/>
      <c r="C26" s="7"/>
      <c r="D26" s="7"/>
      <c r="E26" s="7"/>
      <c r="F26" s="145">
        <v>2</v>
      </c>
      <c r="G26" s="146" t="s">
        <v>162</v>
      </c>
      <c r="H26" s="57">
        <f>('2014-ÚČ'!J16+'2013-DE'!I16)/2</f>
        <v>4.5</v>
      </c>
      <c r="I26" s="168" t="str">
        <f t="shared" si="0"/>
        <v>E - NE</v>
      </c>
      <c r="J26" s="153" t="s">
        <v>327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thickTop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>
      <c r="A28" s="7"/>
      <c r="B28" s="7"/>
      <c r="C28" s="7"/>
      <c r="D28" s="7"/>
      <c r="E28" s="9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14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</row>
    <row r="31" spans="1:14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</row>
    <row r="32" spans="1:14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</row>
    <row r="33" spans="1:14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</row>
    <row r="34" spans="1:14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5"/>
      <c r="N34" s="5"/>
    </row>
    <row r="35" spans="1:14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</row>
    <row r="36" spans="1:1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4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</sheetData>
  <sheetProtection sheet="1" objects="1" scenarios="1" formatCells="0"/>
  <printOptions/>
  <pageMargins left="0.787401575" right="0.787401575" top="0.984251969" bottom="0.984251969" header="0.4921259845" footer="0.492125984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9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22.00390625" style="0" customWidth="1"/>
    <col min="3" max="3" width="89.875" style="0" customWidth="1"/>
    <col min="4" max="4" width="8.75390625" style="0" customWidth="1"/>
    <col min="5" max="5" width="12.75390625" style="182" customWidth="1"/>
    <col min="6" max="6" width="9.125" style="182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>
      <c r="A2" s="8"/>
      <c r="B2" s="12"/>
      <c r="C2" s="29" t="s">
        <v>295</v>
      </c>
      <c r="D2" s="12"/>
      <c r="E2" s="170"/>
      <c r="F2" s="172"/>
      <c r="G2" s="13"/>
      <c r="H2" s="29" t="s">
        <v>264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Bot="1" thickTop="1">
      <c r="A4" s="8"/>
      <c r="B4" s="8"/>
      <c r="C4" s="7"/>
      <c r="D4" s="7"/>
      <c r="E4" s="172"/>
      <c r="F4" s="184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84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30"/>
      <c r="C6" s="128" t="s">
        <v>49</v>
      </c>
      <c r="D6" s="158" t="s">
        <v>16</v>
      </c>
      <c r="E6" s="174"/>
      <c r="F6" s="184"/>
      <c r="G6" s="24">
        <v>1</v>
      </c>
      <c r="H6" s="21" t="s">
        <v>19</v>
      </c>
      <c r="I6" s="22" t="e">
        <f>((E46+E40+E41+E42+E45)/E6)*100</f>
        <v>#DIV/0!</v>
      </c>
      <c r="J6" s="25">
        <f>IF(E6&lt;=0,0,IF((I6)&lt;=0,0,IF(I6&lt;1.5,1,IF(I6&gt;3,3,2))))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30" t="s">
        <v>180</v>
      </c>
      <c r="C7" s="128" t="s">
        <v>149</v>
      </c>
      <c r="D7" s="158" t="s">
        <v>150</v>
      </c>
      <c r="E7" s="174"/>
      <c r="F7" s="184"/>
      <c r="G7" s="24">
        <v>2</v>
      </c>
      <c r="H7" s="21" t="s">
        <v>48</v>
      </c>
      <c r="I7" s="22" t="e">
        <f>((E16+E17+E18)/E6)*100</f>
        <v>#DIV/0!</v>
      </c>
      <c r="J7" s="25">
        <f>IF(E6&lt;=0,0,IF((I7)&lt;=0,0,IF(I7&lt;2,1,IF(I7&gt;8,3,2))))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30" t="s">
        <v>181</v>
      </c>
      <c r="C8" s="128" t="s">
        <v>7</v>
      </c>
      <c r="D8" s="158" t="s">
        <v>275</v>
      </c>
      <c r="E8" s="174"/>
      <c r="F8" s="184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30" t="s">
        <v>182</v>
      </c>
      <c r="C9" s="128" t="s">
        <v>11</v>
      </c>
      <c r="D9" s="158" t="s">
        <v>276</v>
      </c>
      <c r="E9" s="174"/>
      <c r="F9" s="184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IF(E48+E39+E43+E44&lt;=0,0,IF(E32+E31-E37-E38&lt;=0,0,IF(I9&lt;6,1,IF(I9&gt;15,3,2))))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30" t="s">
        <v>210</v>
      </c>
      <c r="C10" s="128" t="s">
        <v>12</v>
      </c>
      <c r="D10" s="158" t="s">
        <v>277</v>
      </c>
      <c r="E10" s="174"/>
      <c r="F10" s="184"/>
      <c r="G10" s="24">
        <v>5</v>
      </c>
      <c r="H10" s="21" t="s">
        <v>25</v>
      </c>
      <c r="I10" s="22" t="e">
        <f>((E19-E21-E25-E20)/E15)*100</f>
        <v>#DIV/0!</v>
      </c>
      <c r="J10" s="25">
        <f>IF(E15&lt;=0,0,IF((I10)&gt;=100,0,IF(I10&lt;55,3,IF(I10&gt;70,1,2))))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30" t="s">
        <v>212</v>
      </c>
      <c r="C11" s="128" t="s">
        <v>211</v>
      </c>
      <c r="D11" s="158" t="s">
        <v>278</v>
      </c>
      <c r="E11" s="174"/>
      <c r="F11" s="184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IF(AND(E47=0,(E46+E40+E41+E42+E45)&lt;=0),0,IF(E47=0,3,IF(I11&lt;=0,0,IF(I11&lt;1.1,1,IF(I11&gt;2.1,3,2)))))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30" t="s">
        <v>213</v>
      </c>
      <c r="C12" s="128" t="s">
        <v>13</v>
      </c>
      <c r="D12" s="158" t="s">
        <v>279</v>
      </c>
      <c r="E12" s="174"/>
      <c r="F12" s="184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30" t="s">
        <v>185</v>
      </c>
      <c r="C13" s="128" t="s">
        <v>256</v>
      </c>
      <c r="D13" s="158" t="s">
        <v>280</v>
      </c>
      <c r="E13" s="174"/>
      <c r="F13" s="184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30" t="s">
        <v>225</v>
      </c>
      <c r="C14" s="138" t="s">
        <v>226</v>
      </c>
      <c r="D14" s="158" t="s">
        <v>281</v>
      </c>
      <c r="E14" s="174"/>
      <c r="F14" s="184"/>
      <c r="G14" s="24">
        <v>9</v>
      </c>
      <c r="H14" s="21" t="s">
        <v>152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148"/>
      <c r="C15" s="128" t="s">
        <v>3</v>
      </c>
      <c r="D15" s="158" t="s">
        <v>282</v>
      </c>
      <c r="E15" s="174"/>
      <c r="F15" s="184"/>
      <c r="G15" s="24">
        <v>10</v>
      </c>
      <c r="H15" s="21" t="s">
        <v>153</v>
      </c>
      <c r="I15" s="22" t="e">
        <f>((E7-'2015-ÚČ'!E7+E39)/'2015-ÚČ'!E7)*100</f>
        <v>#DIV/0!</v>
      </c>
      <c r="J15" s="25">
        <f>IF(AND(E7=0,E39=0,'2015-ÚČ'!E7=0),0,IF('2015-ÚČ'!E7=0,3,IF(I15&lt;=0,0,IF(I15&lt;2.51,1,IF(I15&gt;5,3,2)))))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30" t="s">
        <v>187</v>
      </c>
      <c r="C16" s="128" t="s">
        <v>179</v>
      </c>
      <c r="D16" s="158" t="s">
        <v>283</v>
      </c>
      <c r="E16" s="174"/>
      <c r="F16" s="184"/>
      <c r="G16" s="26" t="s">
        <v>54</v>
      </c>
      <c r="H16" s="27" t="s">
        <v>328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30" t="s">
        <v>188</v>
      </c>
      <c r="C17" s="128" t="s">
        <v>214</v>
      </c>
      <c r="D17" s="158" t="s">
        <v>284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30" t="s">
        <v>215</v>
      </c>
      <c r="C18" s="128" t="s">
        <v>2</v>
      </c>
      <c r="D18" s="158" t="s">
        <v>285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30" t="s">
        <v>216</v>
      </c>
      <c r="C19" s="128" t="s">
        <v>4</v>
      </c>
      <c r="D19" s="158" t="s">
        <v>80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30" t="s">
        <v>190</v>
      </c>
      <c r="C20" s="128" t="s">
        <v>5</v>
      </c>
      <c r="D20" s="158" t="s">
        <v>81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30" t="s">
        <v>217</v>
      </c>
      <c r="C21" s="128" t="s">
        <v>218</v>
      </c>
      <c r="D21" s="158" t="s">
        <v>133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30" t="s">
        <v>219</v>
      </c>
      <c r="C22" s="128" t="s">
        <v>9</v>
      </c>
      <c r="D22" s="158" t="s">
        <v>286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30" t="s">
        <v>210</v>
      </c>
      <c r="C23" s="128" t="s">
        <v>222</v>
      </c>
      <c r="D23" s="158" t="s">
        <v>288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">
      <c r="A24" s="8"/>
      <c r="B24" s="130" t="s">
        <v>223</v>
      </c>
      <c r="C24" s="128" t="s">
        <v>10</v>
      </c>
      <c r="D24" s="161" t="s">
        <v>289</v>
      </c>
      <c r="E24" s="175"/>
      <c r="F24" s="185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>
      <c r="A25" s="8"/>
      <c r="B25" s="130" t="s">
        <v>221</v>
      </c>
      <c r="C25" s="128" t="s">
        <v>220</v>
      </c>
      <c r="D25" s="158" t="s">
        <v>287</v>
      </c>
      <c r="E25" s="174"/>
      <c r="F25" s="18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Bot="1">
      <c r="A26" s="8"/>
      <c r="B26" s="131" t="s">
        <v>225</v>
      </c>
      <c r="C26" s="129" t="s">
        <v>224</v>
      </c>
      <c r="D26" s="160" t="s">
        <v>290</v>
      </c>
      <c r="E26" s="176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5" thickTop="1">
      <c r="A27" s="8"/>
      <c r="B27" s="8"/>
      <c r="C27" s="7"/>
      <c r="D27" s="7"/>
      <c r="E27" s="172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25">
      <c r="A28" s="8"/>
      <c r="B28" s="13"/>
      <c r="C28" s="29" t="s">
        <v>296</v>
      </c>
      <c r="D28" s="13"/>
      <c r="E28" s="177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5" thickBot="1">
      <c r="A29" s="8"/>
      <c r="B29" s="8"/>
      <c r="C29" s="7"/>
      <c r="D29" s="7"/>
      <c r="E29" s="172"/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3.5" thickTop="1">
      <c r="A30" s="8"/>
      <c r="B30" s="15" t="s">
        <v>206</v>
      </c>
      <c r="C30" s="16" t="s">
        <v>26</v>
      </c>
      <c r="D30" s="16" t="s">
        <v>27</v>
      </c>
      <c r="E30" s="178" t="s">
        <v>28</v>
      </c>
      <c r="F30" s="187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33" t="s">
        <v>228</v>
      </c>
      <c r="C31" s="135" t="s">
        <v>229</v>
      </c>
      <c r="D31" s="158" t="s">
        <v>29</v>
      </c>
      <c r="E31" s="179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33" t="s">
        <v>198</v>
      </c>
      <c r="C32" s="135" t="s">
        <v>30</v>
      </c>
      <c r="D32" s="158" t="s">
        <v>34</v>
      </c>
      <c r="E32" s="179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33" t="s">
        <v>255</v>
      </c>
      <c r="C33" s="135" t="s">
        <v>35</v>
      </c>
      <c r="D33" s="158" t="s">
        <v>265</v>
      </c>
      <c r="E33" s="179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33" t="s">
        <v>227</v>
      </c>
      <c r="C34" s="135" t="s">
        <v>31</v>
      </c>
      <c r="D34" s="158" t="s">
        <v>33</v>
      </c>
      <c r="E34" s="179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33" t="s">
        <v>233</v>
      </c>
      <c r="C35" s="135" t="s">
        <v>234</v>
      </c>
      <c r="D35" s="158" t="s">
        <v>267</v>
      </c>
      <c r="E35" s="179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33" t="s">
        <v>236</v>
      </c>
      <c r="C36" s="135" t="s">
        <v>235</v>
      </c>
      <c r="D36" s="158" t="s">
        <v>268</v>
      </c>
      <c r="E36" s="179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4.25">
      <c r="A37" s="8"/>
      <c r="B37" s="133" t="s">
        <v>180</v>
      </c>
      <c r="C37" s="135" t="s">
        <v>230</v>
      </c>
      <c r="D37" s="158" t="s">
        <v>266</v>
      </c>
      <c r="E37" s="179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33" t="s">
        <v>231</v>
      </c>
      <c r="C38" s="135" t="s">
        <v>232</v>
      </c>
      <c r="D38" s="158" t="s">
        <v>36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33" t="s">
        <v>237</v>
      </c>
      <c r="C39" s="135" t="s">
        <v>238</v>
      </c>
      <c r="D39" s="158" t="s">
        <v>269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25">
      <c r="A40" s="8"/>
      <c r="B40" s="133" t="s">
        <v>243</v>
      </c>
      <c r="C40" s="136" t="s">
        <v>244</v>
      </c>
      <c r="D40" s="159" t="s">
        <v>271</v>
      </c>
      <c r="E40" s="179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25">
      <c r="A41" s="8"/>
      <c r="B41" s="133" t="s">
        <v>245</v>
      </c>
      <c r="C41" s="136" t="s">
        <v>246</v>
      </c>
      <c r="D41" s="159" t="s">
        <v>39</v>
      </c>
      <c r="E41" s="179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" customHeight="1">
      <c r="A42" s="8"/>
      <c r="B42" s="133" t="s">
        <v>247</v>
      </c>
      <c r="C42" s="136" t="s">
        <v>248</v>
      </c>
      <c r="D42" s="159" t="s">
        <v>272</v>
      </c>
      <c r="E42" s="179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" customHeight="1">
      <c r="A43" s="8"/>
      <c r="B43" s="133" t="s">
        <v>239</v>
      </c>
      <c r="C43" s="135" t="s">
        <v>240</v>
      </c>
      <c r="D43" s="158" t="s">
        <v>41</v>
      </c>
      <c r="E43" s="179"/>
      <c r="F43" s="184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" customHeight="1">
      <c r="A44" s="8"/>
      <c r="B44" s="133" t="s">
        <v>242</v>
      </c>
      <c r="C44" s="135" t="s">
        <v>241</v>
      </c>
      <c r="D44" s="158" t="s">
        <v>270</v>
      </c>
      <c r="E44" s="179"/>
      <c r="F44" s="184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" customHeight="1">
      <c r="A45" s="8"/>
      <c r="B45" s="133" t="s">
        <v>249</v>
      </c>
      <c r="C45" s="136" t="s">
        <v>250</v>
      </c>
      <c r="D45" s="159" t="s">
        <v>273</v>
      </c>
      <c r="E45" s="179"/>
      <c r="F45" s="184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4.25">
      <c r="A46" s="8"/>
      <c r="B46" s="133" t="s">
        <v>205</v>
      </c>
      <c r="C46" s="135" t="s">
        <v>251</v>
      </c>
      <c r="D46" s="158" t="s">
        <v>43</v>
      </c>
      <c r="E46" s="179"/>
      <c r="F46" s="184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4.25">
      <c r="A47" s="8"/>
      <c r="B47" s="133" t="s">
        <v>252</v>
      </c>
      <c r="C47" s="135" t="s">
        <v>253</v>
      </c>
      <c r="D47" s="158" t="s">
        <v>45</v>
      </c>
      <c r="E47" s="179"/>
      <c r="F47" s="184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5" thickBot="1">
      <c r="A48" s="8"/>
      <c r="B48" s="134" t="s">
        <v>204</v>
      </c>
      <c r="C48" s="137" t="s">
        <v>254</v>
      </c>
      <c r="D48" s="160" t="s">
        <v>274</v>
      </c>
      <c r="E48" s="180"/>
      <c r="F48" s="184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5" thickTop="1">
      <c r="A49" s="8"/>
      <c r="B49" s="8"/>
      <c r="C49" s="31"/>
      <c r="D49" s="30"/>
      <c r="E49" s="181"/>
      <c r="F49" s="184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4.25">
      <c r="A50" s="8"/>
      <c r="F50" s="184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6:100" ht="14.25">
      <c r="F51" s="18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6:100" ht="14.25"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6:100" ht="14.25"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4.25">
      <c r="C257" s="1"/>
      <c r="D257" s="3"/>
      <c r="E257" s="183"/>
      <c r="F257" s="18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4.25">
      <c r="C258" s="1"/>
      <c r="D258" s="3"/>
      <c r="E258" s="183"/>
      <c r="F258" s="18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4.25">
      <c r="C259" s="1"/>
      <c r="D259" s="3"/>
      <c r="E259" s="183"/>
      <c r="F259" s="18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4.25">
      <c r="C260" s="1"/>
      <c r="D260" s="3"/>
      <c r="E260" s="183"/>
      <c r="F260" s="18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4.25">
      <c r="C261" s="1"/>
      <c r="D261" s="3"/>
      <c r="E261" s="183"/>
      <c r="F261" s="18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4.25">
      <c r="C262" s="1"/>
      <c r="D262" s="3"/>
      <c r="E262" s="183"/>
      <c r="F262" s="18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4.25">
      <c r="C263" s="1"/>
      <c r="D263" s="3"/>
      <c r="E263" s="183"/>
      <c r="F263" s="18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4.25">
      <c r="C264" s="1"/>
      <c r="D264" s="3"/>
      <c r="E264" s="183"/>
      <c r="F264" s="18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</sheetData>
  <sheetProtection sheet="1" objects="1" scenarios="1" formatCell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34A31"/>
  </sheetPr>
  <dimension ref="A1:CV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182" customWidth="1"/>
    <col min="6" max="6" width="9.125" style="182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>
      <c r="A2" s="8"/>
      <c r="B2" s="12"/>
      <c r="C2" s="29" t="s">
        <v>297</v>
      </c>
      <c r="D2" s="12"/>
      <c r="E2" s="170"/>
      <c r="F2" s="172"/>
      <c r="G2" s="13"/>
      <c r="H2" s="29" t="s">
        <v>165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Bot="1" thickTop="1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30" t="s">
        <v>182</v>
      </c>
      <c r="C9" s="128" t="s">
        <v>11</v>
      </c>
      <c r="D9" s="18" t="s">
        <v>18</v>
      </c>
      <c r="E9" s="174"/>
      <c r="F9" s="184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IF(E40+E36+E35&lt;=0,0,IF(E30+E32&lt;=0,0,IF(I9&lt;6,1,IF(I9&gt;15,3,2))))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30" t="s">
        <v>183</v>
      </c>
      <c r="C10" s="128" t="s">
        <v>12</v>
      </c>
      <c r="D10" s="18" t="s">
        <v>102</v>
      </c>
      <c r="E10" s="174"/>
      <c r="F10" s="184"/>
      <c r="G10" s="24">
        <v>5</v>
      </c>
      <c r="H10" s="21" t="s">
        <v>25</v>
      </c>
      <c r="I10" s="22" t="e">
        <f>((E18-E20-E22-E19)/E14)*100</f>
        <v>#DIV/0!</v>
      </c>
      <c r="J10" s="25">
        <f>IF(E14&lt;=0,0,IF((I10)&gt;=100,0,IF(I10&lt;55,3,IF(I10&gt;70,1,2))))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30" t="s">
        <v>184</v>
      </c>
      <c r="C11" s="128" t="s">
        <v>15</v>
      </c>
      <c r="D11" s="18" t="s">
        <v>103</v>
      </c>
      <c r="E11" s="174"/>
      <c r="F11" s="184"/>
      <c r="G11" s="24">
        <v>6</v>
      </c>
      <c r="H11" s="21" t="s">
        <v>20</v>
      </c>
      <c r="I11" s="22" t="e">
        <f>(E38+E37)/E39</f>
        <v>#DIV/0!</v>
      </c>
      <c r="J11" s="25">
        <f>IF(AND(E39=0,(E38+E37)&lt;=0),0,IF(E39=0,3,IF(I11&lt;=0,0,IF(I11&lt;1.1,1,IF(I11&gt;2.1,3,2)))))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30" t="s">
        <v>185</v>
      </c>
      <c r="C12" s="128" t="s">
        <v>13</v>
      </c>
      <c r="D12" s="18" t="s">
        <v>104</v>
      </c>
      <c r="E12" s="174"/>
      <c r="F12" s="184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30" t="s">
        <v>186</v>
      </c>
      <c r="C13" s="128" t="s">
        <v>8</v>
      </c>
      <c r="D13" s="18" t="s">
        <v>105</v>
      </c>
      <c r="E13" s="174"/>
      <c r="F13" s="184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30"/>
      <c r="C14" s="128" t="s">
        <v>3</v>
      </c>
      <c r="D14" s="18" t="s">
        <v>106</v>
      </c>
      <c r="E14" s="174"/>
      <c r="F14" s="184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30" t="s">
        <v>187</v>
      </c>
      <c r="C15" s="128" t="s">
        <v>179</v>
      </c>
      <c r="D15" s="18" t="s">
        <v>126</v>
      </c>
      <c r="E15" s="174"/>
      <c r="F15" s="184"/>
      <c r="G15" s="24">
        <v>10</v>
      </c>
      <c r="H15" s="21" t="s">
        <v>153</v>
      </c>
      <c r="I15" s="22" t="e">
        <f>((E7-'2014-ÚČ'!E7+E35)/'2014-ÚČ'!E7)*100</f>
        <v>#DIV/0!</v>
      </c>
      <c r="J15" s="25">
        <f>IF(AND(E7=0,E35=0,'2014-ÚČ'!E7=0),0,IF('2014-ÚČ'!E7=0,3,IF(I15&lt;=0,0,IF(I15&lt;2.51,1,IF(I15&gt;5,3,2)))))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30" t="s">
        <v>188</v>
      </c>
      <c r="C16" s="128" t="s">
        <v>1</v>
      </c>
      <c r="D16" s="18" t="s">
        <v>127</v>
      </c>
      <c r="E16" s="174"/>
      <c r="F16" s="184"/>
      <c r="G16" s="26" t="s">
        <v>54</v>
      </c>
      <c r="H16" s="27" t="s">
        <v>176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30" t="s">
        <v>189</v>
      </c>
      <c r="C17" s="128" t="s">
        <v>2</v>
      </c>
      <c r="D17" s="18" t="s">
        <v>122</v>
      </c>
      <c r="E17" s="174"/>
      <c r="F17" s="184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30" t="s">
        <v>190</v>
      </c>
      <c r="C18" s="128" t="s">
        <v>4</v>
      </c>
      <c r="D18" s="18" t="s">
        <v>129</v>
      </c>
      <c r="E18" s="174"/>
      <c r="F18" s="184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30" t="s">
        <v>191</v>
      </c>
      <c r="C19" s="128" t="s">
        <v>5</v>
      </c>
      <c r="D19" s="18" t="s">
        <v>145</v>
      </c>
      <c r="E19" s="174"/>
      <c r="F19" s="184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30" t="s">
        <v>208</v>
      </c>
      <c r="C20" s="128" t="s">
        <v>14</v>
      </c>
      <c r="D20" s="18" t="s">
        <v>51</v>
      </c>
      <c r="E20" s="174"/>
      <c r="F20" s="184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30" t="s">
        <v>192</v>
      </c>
      <c r="C21" s="128" t="s">
        <v>9</v>
      </c>
      <c r="D21" s="18" t="s">
        <v>146</v>
      </c>
      <c r="E21" s="174"/>
      <c r="F21" s="184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30" t="s">
        <v>193</v>
      </c>
      <c r="C22" s="128" t="s">
        <v>14</v>
      </c>
      <c r="D22" s="18" t="s">
        <v>147</v>
      </c>
      <c r="E22" s="174"/>
      <c r="F22" s="184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30" t="s">
        <v>209</v>
      </c>
      <c r="C23" s="128" t="s">
        <v>124</v>
      </c>
      <c r="D23" s="18" t="s">
        <v>132</v>
      </c>
      <c r="E23" s="174"/>
      <c r="F23" s="184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30" t="s">
        <v>194</v>
      </c>
      <c r="C24" s="128" t="s">
        <v>10</v>
      </c>
      <c r="D24" s="18" t="s">
        <v>133</v>
      </c>
      <c r="E24" s="174"/>
      <c r="F24" s="184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31" t="s">
        <v>195</v>
      </c>
      <c r="C25" s="129" t="s">
        <v>8</v>
      </c>
      <c r="D25" s="20" t="s">
        <v>148</v>
      </c>
      <c r="E25" s="176"/>
      <c r="F25" s="184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172"/>
      <c r="F26" s="184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29" t="s">
        <v>298</v>
      </c>
      <c r="D27" s="13"/>
      <c r="E27" s="177"/>
      <c r="F27" s="184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172"/>
      <c r="F28" s="184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84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33" t="s">
        <v>196</v>
      </c>
      <c r="C30" s="135" t="s">
        <v>30</v>
      </c>
      <c r="D30" s="18" t="s">
        <v>29</v>
      </c>
      <c r="E30" s="174"/>
      <c r="F30" s="184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33" t="s">
        <v>197</v>
      </c>
      <c r="C31" s="135" t="s">
        <v>31</v>
      </c>
      <c r="D31" s="18" t="s">
        <v>34</v>
      </c>
      <c r="E31" s="174"/>
      <c r="F31" s="184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33" t="s">
        <v>198</v>
      </c>
      <c r="C32" s="135" t="s">
        <v>32</v>
      </c>
      <c r="D32" s="18" t="s">
        <v>33</v>
      </c>
      <c r="E32" s="174"/>
      <c r="F32" s="184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33" t="s">
        <v>190</v>
      </c>
      <c r="C33" s="135" t="s">
        <v>35</v>
      </c>
      <c r="D33" s="18" t="s">
        <v>36</v>
      </c>
      <c r="E33" s="174"/>
      <c r="F33" s="184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33" t="s">
        <v>199</v>
      </c>
      <c r="C34" s="135" t="s">
        <v>37</v>
      </c>
      <c r="D34" s="18" t="s">
        <v>38</v>
      </c>
      <c r="E34" s="174"/>
      <c r="F34" s="184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33" t="s">
        <v>200</v>
      </c>
      <c r="C35" s="135" t="s">
        <v>6</v>
      </c>
      <c r="D35" s="18" t="s">
        <v>39</v>
      </c>
      <c r="E35" s="174"/>
      <c r="F35" s="184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33" t="s">
        <v>201</v>
      </c>
      <c r="C36" s="135" t="s">
        <v>144</v>
      </c>
      <c r="D36" s="18" t="s">
        <v>143</v>
      </c>
      <c r="E36" s="174"/>
      <c r="F36" s="184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33" t="s">
        <v>202</v>
      </c>
      <c r="C37" s="136" t="s">
        <v>40</v>
      </c>
      <c r="D37" s="23" t="s">
        <v>41</v>
      </c>
      <c r="E37" s="174"/>
      <c r="F37" s="184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33" t="s">
        <v>205</v>
      </c>
      <c r="C38" s="135" t="s">
        <v>42</v>
      </c>
      <c r="D38" s="18" t="s">
        <v>43</v>
      </c>
      <c r="E38" s="179"/>
      <c r="F38" s="184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33" t="s">
        <v>203</v>
      </c>
      <c r="C39" s="135" t="s">
        <v>44</v>
      </c>
      <c r="D39" s="18" t="s">
        <v>45</v>
      </c>
      <c r="E39" s="179"/>
      <c r="F39" s="184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34" t="s">
        <v>204</v>
      </c>
      <c r="C40" s="137" t="s">
        <v>141</v>
      </c>
      <c r="D40" s="20" t="s">
        <v>142</v>
      </c>
      <c r="E40" s="180"/>
      <c r="F40" s="184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31"/>
      <c r="D41" s="30"/>
      <c r="E41" s="181"/>
      <c r="F41" s="184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172"/>
      <c r="F42" s="184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 sheet="1" objects="1" scenarios="1" formatCells="0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182" customWidth="1"/>
    <col min="6" max="6" width="9.125" style="182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>
      <c r="A2" s="8"/>
      <c r="B2" s="12"/>
      <c r="C2" s="29" t="s">
        <v>299</v>
      </c>
      <c r="D2" s="12"/>
      <c r="E2" s="170"/>
      <c r="F2" s="172"/>
      <c r="G2" s="13"/>
      <c r="H2" s="29" t="s">
        <v>151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Bot="1" thickTop="1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IF(E40+E36+E35&lt;=0,0,IF(E30+E32&lt;=0,0,IF(I9&lt;6,1,IF(I9&gt;15,3,2))))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30" t="s">
        <v>187</v>
      </c>
      <c r="C15" s="128" t="s">
        <v>179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((E7-'2013-ÚČ'!E7+E35)/'2013-ÚČ'!E7)*100</f>
        <v>#DIV/0!</v>
      </c>
      <c r="J15" s="25">
        <f>IF(AND(E7=0,E35=0,'2013-ÚČ'!E7=0),0,IF('2013-ÚČ'!E7=0,3,IF(I15&lt;=0,0,IF(I15&lt;2.51,1,IF(I15&gt;5,3,2)))))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154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30" t="s">
        <v>189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30" t="s">
        <v>190</v>
      </c>
      <c r="C18" s="128" t="s">
        <v>4</v>
      </c>
      <c r="D18" s="18" t="s">
        <v>129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30" t="s">
        <v>191</v>
      </c>
      <c r="C19" s="128" t="s">
        <v>5</v>
      </c>
      <c r="D19" s="18" t="s">
        <v>145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30" t="s">
        <v>208</v>
      </c>
      <c r="C20" s="128" t="s">
        <v>14</v>
      </c>
      <c r="D20" s="18" t="s">
        <v>51</v>
      </c>
      <c r="E20" s="174"/>
      <c r="F20" s="172"/>
      <c r="G20" s="7"/>
      <c r="H20" s="7"/>
      <c r="I20" s="7"/>
      <c r="J20" s="110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30" t="s">
        <v>192</v>
      </c>
      <c r="C21" s="128" t="s">
        <v>9</v>
      </c>
      <c r="D21" s="18" t="s">
        <v>146</v>
      </c>
      <c r="E21" s="174"/>
      <c r="F21" s="172"/>
      <c r="G21" s="7"/>
      <c r="H21" s="7"/>
      <c r="I21" s="7"/>
      <c r="J21" s="110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30" t="s">
        <v>193</v>
      </c>
      <c r="C22" s="128" t="s">
        <v>14</v>
      </c>
      <c r="D22" s="18" t="s">
        <v>147</v>
      </c>
      <c r="E22" s="174"/>
      <c r="F22" s="172"/>
      <c r="G22" s="7"/>
      <c r="H22" s="7"/>
      <c r="I22" s="109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30" t="s">
        <v>209</v>
      </c>
      <c r="C23" s="128" t="s">
        <v>124</v>
      </c>
      <c r="D23" s="18" t="s">
        <v>132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30" t="s">
        <v>194</v>
      </c>
      <c r="C24" s="128" t="s">
        <v>10</v>
      </c>
      <c r="D24" s="18" t="s">
        <v>133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31" t="s">
        <v>195</v>
      </c>
      <c r="C25" s="129" t="s">
        <v>8</v>
      </c>
      <c r="D25" s="20" t="s">
        <v>148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29" t="s">
        <v>300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 sheet="1" objects="1" scenarios="1" formatCells="0"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CV3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182" customWidth="1"/>
    <col min="6" max="6" width="9.125" style="182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>
      <c r="A2" s="8"/>
      <c r="B2" s="12"/>
      <c r="C2" s="29" t="s">
        <v>301</v>
      </c>
      <c r="D2" s="12"/>
      <c r="E2" s="170"/>
      <c r="F2" s="172"/>
      <c r="G2" s="13"/>
      <c r="H2" s="29" t="s">
        <v>137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Bot="1" thickTop="1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IF(E40+E36+E35&lt;=0,0,IF(E30+E32&lt;=0,0,IF(I9&lt;6,1,IF(I9&gt;15,3,2))))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((E7-'2012-ÚČ'!E7+E35)/'2012-ÚČ'!E7)*100</f>
        <v>#DIV/0!</v>
      </c>
      <c r="J15" s="25">
        <f>IF(AND(E7=0,E35=0,'2012-ÚČ'!E7=0),0,IF('2012-ÚČ'!E7=0,3,IF(I15&lt;=0,0,IF(I15&lt;2.51,1,IF(I15&gt;5,3,2)))))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138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29" t="s">
        <v>302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10"/>
      <c r="D41" s="30"/>
      <c r="E41" s="181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4.25">
      <c r="A42" s="8"/>
      <c r="B42" s="8"/>
      <c r="C42" s="7"/>
      <c r="D42" s="14"/>
      <c r="E42" s="172"/>
      <c r="F42" s="172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4.25">
      <c r="C256" s="1"/>
      <c r="D256" s="3"/>
      <c r="E256" s="183"/>
      <c r="F256" s="18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</sheetData>
  <sheetProtection sheet="1" objects="1" scenarios="1" formatCells="0"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CV38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182" customWidth="1"/>
    <col min="6" max="6" width="9.125" style="182" customWidth="1"/>
    <col min="7" max="7" width="4.00390625" style="0" customWidth="1"/>
    <col min="8" max="8" width="45.75390625" style="0" customWidth="1"/>
    <col min="9" max="10" width="12.75390625" style="0" customWidth="1"/>
  </cols>
  <sheetData>
    <row r="1" spans="1:11" ht="12.75">
      <c r="A1" s="8"/>
      <c r="B1" s="8"/>
      <c r="C1" s="8"/>
      <c r="D1" s="8"/>
      <c r="E1" s="169"/>
      <c r="F1" s="169"/>
      <c r="G1" s="8"/>
      <c r="H1" s="8"/>
      <c r="I1" s="8"/>
      <c r="J1" s="8"/>
      <c r="K1" s="8"/>
    </row>
    <row r="2" spans="1:100" ht="14.25">
      <c r="A2" s="8"/>
      <c r="B2" s="12"/>
      <c r="C2" s="29" t="s">
        <v>303</v>
      </c>
      <c r="D2" s="12"/>
      <c r="E2" s="170"/>
      <c r="F2" s="172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4" customFormat="1" ht="15" thickBot="1">
      <c r="A3" s="11"/>
      <c r="B3" s="11"/>
      <c r="C3" s="63"/>
      <c r="D3" s="72"/>
      <c r="E3" s="171"/>
      <c r="F3" s="184"/>
      <c r="G3" s="9"/>
      <c r="H3" s="63"/>
      <c r="I3" s="9"/>
      <c r="J3" s="9"/>
      <c r="K3" s="9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</row>
    <row r="4" spans="1:100" ht="6.75" customHeight="1" thickBot="1" thickTop="1">
      <c r="A4" s="8"/>
      <c r="B4" s="8"/>
      <c r="C4" s="7"/>
      <c r="D4" s="7"/>
      <c r="E4" s="172"/>
      <c r="F4" s="172"/>
      <c r="G4" s="68"/>
      <c r="H4" s="69"/>
      <c r="I4" s="70"/>
      <c r="J4" s="71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172"/>
      <c r="G5" s="54" t="s">
        <v>50</v>
      </c>
      <c r="H5" s="67" t="s">
        <v>46</v>
      </c>
      <c r="I5" s="75" t="s">
        <v>47</v>
      </c>
      <c r="J5" s="56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4.25">
      <c r="A6" s="8"/>
      <c r="B6" s="130"/>
      <c r="C6" s="128" t="s">
        <v>49</v>
      </c>
      <c r="D6" s="18" t="s">
        <v>16</v>
      </c>
      <c r="E6" s="174"/>
      <c r="F6" s="172"/>
      <c r="G6" s="24">
        <v>1</v>
      </c>
      <c r="H6" s="21" t="s">
        <v>19</v>
      </c>
      <c r="I6" s="22" t="e">
        <f>((E38+E37)/E6)*100</f>
        <v>#DIV/0!</v>
      </c>
      <c r="J6" s="25">
        <f>IF(E6&lt;=0,0,IF((I6)&lt;=0,0,IF(I6&lt;1.5,1,IF(I6&gt;3,3,2))))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4.25">
      <c r="A7" s="8"/>
      <c r="B7" s="130" t="s">
        <v>180</v>
      </c>
      <c r="C7" s="128" t="s">
        <v>149</v>
      </c>
      <c r="D7" s="18" t="s">
        <v>150</v>
      </c>
      <c r="E7" s="174"/>
      <c r="F7" s="172"/>
      <c r="G7" s="24">
        <v>2</v>
      </c>
      <c r="H7" s="21" t="s">
        <v>48</v>
      </c>
      <c r="I7" s="22" t="e">
        <f>((E15+E16+E17)/E6)*100</f>
        <v>#DIV/0!</v>
      </c>
      <c r="J7" s="25">
        <f>IF(E6&lt;=0,0,IF((I7)&lt;=0,0,IF(I7&lt;2,1,IF(I7&gt;8,3,2))))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4.25">
      <c r="A8" s="8"/>
      <c r="B8" s="130" t="s">
        <v>181</v>
      </c>
      <c r="C8" s="128" t="s">
        <v>7</v>
      </c>
      <c r="D8" s="18" t="s">
        <v>17</v>
      </c>
      <c r="E8" s="174"/>
      <c r="F8" s="172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4.25">
      <c r="A9" s="8"/>
      <c r="B9" s="130" t="s">
        <v>182</v>
      </c>
      <c r="C9" s="128" t="s">
        <v>11</v>
      </c>
      <c r="D9" s="18" t="s">
        <v>18</v>
      </c>
      <c r="E9" s="174"/>
      <c r="F9" s="172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IF(E40+E36+E35&lt;=0,0,IF(E30+E32&lt;=0,0,IF(I9&lt;6,1,IF(I9&gt;15,3,2))))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4.25">
      <c r="A10" s="8"/>
      <c r="B10" s="130" t="s">
        <v>183</v>
      </c>
      <c r="C10" s="128" t="s">
        <v>12</v>
      </c>
      <c r="D10" s="18" t="s">
        <v>102</v>
      </c>
      <c r="E10" s="174"/>
      <c r="F10" s="172"/>
      <c r="G10" s="24">
        <v>5</v>
      </c>
      <c r="H10" s="21" t="s">
        <v>25</v>
      </c>
      <c r="I10" s="22" t="e">
        <f>((E18-E20-E22-E19)/E14)*100</f>
        <v>#DIV/0!</v>
      </c>
      <c r="J10" s="25">
        <f>IF(E14&lt;=0,0,IF((I10)&gt;=100,0,IF(I10&lt;55,3,IF(I10&gt;70,1,2))))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4.25">
      <c r="A11" s="8"/>
      <c r="B11" s="130" t="s">
        <v>184</v>
      </c>
      <c r="C11" s="128" t="s">
        <v>15</v>
      </c>
      <c r="D11" s="18" t="s">
        <v>103</v>
      </c>
      <c r="E11" s="174"/>
      <c r="F11" s="172"/>
      <c r="G11" s="24">
        <v>6</v>
      </c>
      <c r="H11" s="21" t="s">
        <v>20</v>
      </c>
      <c r="I11" s="22" t="e">
        <f>(E38+E37)/E39</f>
        <v>#DIV/0!</v>
      </c>
      <c r="J11" s="25">
        <f>IF(AND(E39=0,(E38+E37)&lt;=0),0,IF(E39=0,3,IF(I11&lt;=0,0,IF(I11&lt;1.1,1,IF(I11&gt;2.1,3,2)))))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4.25">
      <c r="A12" s="8"/>
      <c r="B12" s="130" t="s">
        <v>185</v>
      </c>
      <c r="C12" s="128" t="s">
        <v>13</v>
      </c>
      <c r="D12" s="18" t="s">
        <v>104</v>
      </c>
      <c r="E12" s="174"/>
      <c r="F12" s="172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4.25">
      <c r="A13" s="8"/>
      <c r="B13" s="130" t="s">
        <v>186</v>
      </c>
      <c r="C13" s="128" t="s">
        <v>8</v>
      </c>
      <c r="D13" s="18" t="s">
        <v>105</v>
      </c>
      <c r="E13" s="174"/>
      <c r="F13" s="172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4.25">
      <c r="A14" s="8"/>
      <c r="B14" s="130"/>
      <c r="C14" s="128" t="s">
        <v>3</v>
      </c>
      <c r="D14" s="18" t="s">
        <v>106</v>
      </c>
      <c r="E14" s="174"/>
      <c r="F14" s="172"/>
      <c r="G14" s="24">
        <v>9</v>
      </c>
      <c r="H14" s="21" t="s">
        <v>152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4.25">
      <c r="A15" s="8"/>
      <c r="B15" s="130" t="s">
        <v>187</v>
      </c>
      <c r="C15" s="128" t="s">
        <v>0</v>
      </c>
      <c r="D15" s="18" t="s">
        <v>126</v>
      </c>
      <c r="E15" s="174"/>
      <c r="F15" s="172"/>
      <c r="G15" s="24">
        <v>10</v>
      </c>
      <c r="H15" s="21" t="s">
        <v>153</v>
      </c>
      <c r="I15" s="22" t="e">
        <f>((E7-'2011-ÚČ'!E6+E35)/'2011-ÚČ'!E6)*100</f>
        <v>#DIV/0!</v>
      </c>
      <c r="J15" s="25">
        <f>IF(AND(E7=0,E35=0,'2011-ÚČ'!E6=0),0,IF('2011-ÚČ'!E6=0,3,IF(I15&lt;=0,0,IF(I15&lt;2.51,1,IF(I15&gt;5,3,2)))))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 thickBot="1">
      <c r="A16" s="8"/>
      <c r="B16" s="130" t="s">
        <v>188</v>
      </c>
      <c r="C16" s="128" t="s">
        <v>1</v>
      </c>
      <c r="D16" s="18" t="s">
        <v>127</v>
      </c>
      <c r="E16" s="174"/>
      <c r="F16" s="172"/>
      <c r="G16" s="26" t="s">
        <v>54</v>
      </c>
      <c r="H16" s="27" t="s">
        <v>136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" thickTop="1">
      <c r="A17" s="8"/>
      <c r="B17" s="130" t="s">
        <v>207</v>
      </c>
      <c r="C17" s="128" t="s">
        <v>2</v>
      </c>
      <c r="D17" s="18" t="s">
        <v>122</v>
      </c>
      <c r="E17" s="174"/>
      <c r="F17" s="172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4.25">
      <c r="A18" s="8"/>
      <c r="B18" s="130" t="s">
        <v>190</v>
      </c>
      <c r="C18" s="128" t="s">
        <v>4</v>
      </c>
      <c r="D18" s="18" t="s">
        <v>128</v>
      </c>
      <c r="E18" s="174"/>
      <c r="F18" s="172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4.25">
      <c r="A19" s="8"/>
      <c r="B19" s="130" t="s">
        <v>191</v>
      </c>
      <c r="C19" s="128" t="s">
        <v>5</v>
      </c>
      <c r="D19" s="18" t="s">
        <v>129</v>
      </c>
      <c r="E19" s="174"/>
      <c r="F19" s="172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4.25">
      <c r="A20" s="8"/>
      <c r="B20" s="130" t="s">
        <v>208</v>
      </c>
      <c r="C20" s="128" t="s">
        <v>14</v>
      </c>
      <c r="D20" s="18" t="s">
        <v>81</v>
      </c>
      <c r="E20" s="174"/>
      <c r="F20" s="172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4.25">
      <c r="A21" s="8"/>
      <c r="B21" s="130" t="s">
        <v>192</v>
      </c>
      <c r="C21" s="128" t="s">
        <v>9</v>
      </c>
      <c r="D21" s="18" t="s">
        <v>130</v>
      </c>
      <c r="E21" s="174"/>
      <c r="F21" s="172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4.25">
      <c r="A22" s="8"/>
      <c r="B22" s="130" t="s">
        <v>193</v>
      </c>
      <c r="C22" s="128" t="s">
        <v>14</v>
      </c>
      <c r="D22" s="18" t="s">
        <v>131</v>
      </c>
      <c r="E22" s="174"/>
      <c r="F22" s="172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4.25">
      <c r="A23" s="8"/>
      <c r="B23" s="130" t="s">
        <v>209</v>
      </c>
      <c r="C23" s="128" t="s">
        <v>124</v>
      </c>
      <c r="D23" s="18" t="s">
        <v>123</v>
      </c>
      <c r="E23" s="174"/>
      <c r="F23" s="172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25">
      <c r="A24" s="8"/>
      <c r="B24" s="130" t="s">
        <v>194</v>
      </c>
      <c r="C24" s="128" t="s">
        <v>10</v>
      </c>
      <c r="D24" s="18" t="s">
        <v>132</v>
      </c>
      <c r="E24" s="174"/>
      <c r="F24" s="172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" thickBot="1">
      <c r="A25" s="8"/>
      <c r="B25" s="131" t="s">
        <v>195</v>
      </c>
      <c r="C25" s="129" t="s">
        <v>8</v>
      </c>
      <c r="D25" s="20" t="s">
        <v>133</v>
      </c>
      <c r="E25" s="176"/>
      <c r="F25" s="172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5" thickTop="1">
      <c r="A26" s="8"/>
      <c r="B26" s="8"/>
      <c r="C26" s="7"/>
      <c r="D26" s="7"/>
      <c r="E26" s="172"/>
      <c r="F26" s="172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25">
      <c r="A27" s="8"/>
      <c r="B27" s="13"/>
      <c r="C27" s="29" t="s">
        <v>304</v>
      </c>
      <c r="D27" s="13"/>
      <c r="E27" s="177"/>
      <c r="F27" s="172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5" thickBot="1">
      <c r="A28" s="8"/>
      <c r="B28" s="8"/>
      <c r="C28" s="7"/>
      <c r="D28" s="7"/>
      <c r="E28" s="172"/>
      <c r="F28" s="172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3.5" thickTop="1">
      <c r="A29" s="8"/>
      <c r="B29" s="15" t="s">
        <v>206</v>
      </c>
      <c r="C29" s="16" t="s">
        <v>26</v>
      </c>
      <c r="D29" s="16" t="s">
        <v>27</v>
      </c>
      <c r="E29" s="178" t="s">
        <v>28</v>
      </c>
      <c r="F29" s="172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4.25">
      <c r="A30" s="8"/>
      <c r="B30" s="133" t="s">
        <v>196</v>
      </c>
      <c r="C30" s="128" t="s">
        <v>30</v>
      </c>
      <c r="D30" s="18" t="s">
        <v>29</v>
      </c>
      <c r="E30" s="179"/>
      <c r="F30" s="172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4.25">
      <c r="A31" s="8"/>
      <c r="B31" s="133" t="s">
        <v>197</v>
      </c>
      <c r="C31" s="128" t="s">
        <v>31</v>
      </c>
      <c r="D31" s="18" t="s">
        <v>34</v>
      </c>
      <c r="E31" s="179"/>
      <c r="F31" s="172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4.25">
      <c r="A32" s="8"/>
      <c r="B32" s="133" t="s">
        <v>198</v>
      </c>
      <c r="C32" s="128" t="s">
        <v>32</v>
      </c>
      <c r="D32" s="18" t="s">
        <v>33</v>
      </c>
      <c r="E32" s="179"/>
      <c r="F32" s="172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4.25">
      <c r="A33" s="8"/>
      <c r="B33" s="133" t="s">
        <v>190</v>
      </c>
      <c r="C33" s="128" t="s">
        <v>35</v>
      </c>
      <c r="D33" s="18" t="s">
        <v>36</v>
      </c>
      <c r="E33" s="179"/>
      <c r="F33" s="172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4.25">
      <c r="A34" s="8"/>
      <c r="B34" s="133" t="s">
        <v>199</v>
      </c>
      <c r="C34" s="128" t="s">
        <v>37</v>
      </c>
      <c r="D34" s="18" t="s">
        <v>38</v>
      </c>
      <c r="E34" s="179"/>
      <c r="F34" s="172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4.25">
      <c r="A35" s="8"/>
      <c r="B35" s="133" t="s">
        <v>200</v>
      </c>
      <c r="C35" s="128" t="s">
        <v>6</v>
      </c>
      <c r="D35" s="18" t="s">
        <v>39</v>
      </c>
      <c r="E35" s="179"/>
      <c r="F35" s="172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4.25">
      <c r="A36" s="8"/>
      <c r="B36" s="133" t="s">
        <v>201</v>
      </c>
      <c r="C36" s="128" t="s">
        <v>144</v>
      </c>
      <c r="D36" s="18" t="s">
        <v>143</v>
      </c>
      <c r="E36" s="179"/>
      <c r="F36" s="172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" customHeight="1">
      <c r="A37" s="8"/>
      <c r="B37" s="133" t="s">
        <v>202</v>
      </c>
      <c r="C37" s="132" t="s">
        <v>40</v>
      </c>
      <c r="D37" s="23" t="s">
        <v>41</v>
      </c>
      <c r="E37" s="179"/>
      <c r="F37" s="172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4.25">
      <c r="A38" s="8"/>
      <c r="B38" s="133" t="s">
        <v>205</v>
      </c>
      <c r="C38" s="128" t="s">
        <v>42</v>
      </c>
      <c r="D38" s="18" t="s">
        <v>43</v>
      </c>
      <c r="E38" s="179"/>
      <c r="F38" s="172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4.25">
      <c r="A39" s="8"/>
      <c r="B39" s="133" t="s">
        <v>203</v>
      </c>
      <c r="C39" s="128" t="s">
        <v>44</v>
      </c>
      <c r="D39" s="18" t="s">
        <v>45</v>
      </c>
      <c r="E39" s="179"/>
      <c r="F39" s="172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5" thickBot="1">
      <c r="A40" s="8"/>
      <c r="B40" s="134" t="s">
        <v>204</v>
      </c>
      <c r="C40" s="129" t="s">
        <v>141</v>
      </c>
      <c r="D40" s="20" t="s">
        <v>142</v>
      </c>
      <c r="E40" s="180"/>
      <c r="F40" s="172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5" thickTop="1">
      <c r="A41" s="8"/>
      <c r="B41" s="8"/>
      <c r="C41" s="7"/>
      <c r="D41" s="14"/>
      <c r="E41" s="172"/>
      <c r="F41" s="172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3:100" ht="14.25">
      <c r="C42" s="1"/>
      <c r="D42" s="3"/>
      <c r="E42" s="183"/>
      <c r="F42" s="18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3:100" ht="14.25">
      <c r="C43" s="1"/>
      <c r="D43" s="3"/>
      <c r="E43" s="183"/>
      <c r="F43" s="18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3:100" ht="14.25">
      <c r="C44" s="1"/>
      <c r="D44" s="3"/>
      <c r="E44" s="183"/>
      <c r="F44" s="18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3:100" ht="14.25">
      <c r="C45" s="1"/>
      <c r="D45" s="3"/>
      <c r="E45" s="183"/>
      <c r="F45" s="18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3:100" ht="14.25">
      <c r="C46" s="1"/>
      <c r="D46" s="3"/>
      <c r="E46" s="183"/>
      <c r="F46" s="18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3:100" ht="14.25">
      <c r="C47" s="1"/>
      <c r="D47" s="3"/>
      <c r="E47" s="183"/>
      <c r="F47" s="18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3:100" ht="14.25">
      <c r="C48" s="1"/>
      <c r="D48" s="3"/>
      <c r="E48" s="183"/>
      <c r="F48" s="18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4.25">
      <c r="C49" s="1"/>
      <c r="D49" s="3"/>
      <c r="E49" s="183"/>
      <c r="F49" s="18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4.25">
      <c r="C50" s="1"/>
      <c r="D50" s="3"/>
      <c r="E50" s="183"/>
      <c r="F50" s="18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4.25">
      <c r="C51" s="1"/>
      <c r="D51" s="3"/>
      <c r="E51" s="183"/>
      <c r="F51" s="18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4.25">
      <c r="C52" s="1"/>
      <c r="D52" s="3"/>
      <c r="E52" s="183"/>
      <c r="F52" s="18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4.25">
      <c r="C53" s="1"/>
      <c r="D53" s="3"/>
      <c r="E53" s="183"/>
      <c r="F53" s="18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4.25">
      <c r="C54" s="1"/>
      <c r="D54" s="3"/>
      <c r="E54" s="183"/>
      <c r="F54" s="18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4.25">
      <c r="C55" s="1"/>
      <c r="D55" s="3"/>
      <c r="E55" s="183"/>
      <c r="F55" s="18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4.25">
      <c r="C56" s="1"/>
      <c r="D56" s="3"/>
      <c r="E56" s="183"/>
      <c r="F56" s="18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4.25">
      <c r="C57" s="1"/>
      <c r="D57" s="3"/>
      <c r="E57" s="183"/>
      <c r="F57" s="18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4.25">
      <c r="C58" s="1"/>
      <c r="D58" s="3"/>
      <c r="E58" s="183"/>
      <c r="F58" s="1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4.25">
      <c r="C59" s="1"/>
      <c r="D59" s="3"/>
      <c r="E59" s="183"/>
      <c r="F59" s="18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4.25">
      <c r="C60" s="1"/>
      <c r="D60" s="3"/>
      <c r="E60" s="183"/>
      <c r="F60" s="18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4.25">
      <c r="C61" s="1"/>
      <c r="D61" s="3"/>
      <c r="E61" s="183"/>
      <c r="F61" s="18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4.25">
      <c r="C62" s="1"/>
      <c r="D62" s="3"/>
      <c r="E62" s="183"/>
      <c r="F62" s="18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4.25">
      <c r="C63" s="1"/>
      <c r="D63" s="3"/>
      <c r="E63" s="183"/>
      <c r="F63" s="18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4.25">
      <c r="C64" s="1"/>
      <c r="D64" s="3"/>
      <c r="E64" s="183"/>
      <c r="F64" s="18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4.25">
      <c r="C65" s="1"/>
      <c r="D65" s="3"/>
      <c r="E65" s="183"/>
      <c r="F65" s="18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4.25">
      <c r="C66" s="1"/>
      <c r="D66" s="3"/>
      <c r="E66" s="183"/>
      <c r="F66" s="18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4.25">
      <c r="C67" s="1"/>
      <c r="D67" s="3"/>
      <c r="E67" s="183"/>
      <c r="F67" s="18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4.25">
      <c r="C68" s="1"/>
      <c r="D68" s="3"/>
      <c r="E68" s="183"/>
      <c r="F68" s="18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4.25">
      <c r="C69" s="1"/>
      <c r="D69" s="3"/>
      <c r="E69" s="183"/>
      <c r="F69" s="18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4.25">
      <c r="C70" s="1"/>
      <c r="D70" s="3"/>
      <c r="E70" s="183"/>
      <c r="F70" s="18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4.25">
      <c r="C71" s="1"/>
      <c r="D71" s="3"/>
      <c r="E71" s="183"/>
      <c r="F71" s="18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4.25">
      <c r="C72" s="1"/>
      <c r="D72" s="3"/>
      <c r="E72" s="183"/>
      <c r="F72" s="18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4.25">
      <c r="C73" s="1"/>
      <c r="D73" s="3"/>
      <c r="E73" s="183"/>
      <c r="F73" s="18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4.25">
      <c r="C74" s="1"/>
      <c r="D74" s="3"/>
      <c r="E74" s="183"/>
      <c r="F74" s="18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4.25">
      <c r="C75" s="1"/>
      <c r="D75" s="3"/>
      <c r="E75" s="183"/>
      <c r="F75" s="18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4.25">
      <c r="C76" s="1"/>
      <c r="D76" s="3"/>
      <c r="E76" s="183"/>
      <c r="F76" s="18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4.25">
      <c r="C77" s="1"/>
      <c r="D77" s="3"/>
      <c r="E77" s="183"/>
      <c r="F77" s="18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4.25">
      <c r="C78" s="1"/>
      <c r="D78" s="3"/>
      <c r="E78" s="183"/>
      <c r="F78" s="18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4.25">
      <c r="C79" s="1"/>
      <c r="D79" s="3"/>
      <c r="E79" s="183"/>
      <c r="F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4.25">
      <c r="C80" s="1"/>
      <c r="D80" s="3"/>
      <c r="E80" s="183"/>
      <c r="F80" s="18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4.25">
      <c r="C81" s="1"/>
      <c r="D81" s="3"/>
      <c r="E81" s="183"/>
      <c r="F81" s="18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4.25">
      <c r="C82" s="1"/>
      <c r="D82" s="3"/>
      <c r="E82" s="183"/>
      <c r="F82" s="18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4.25">
      <c r="C83" s="1"/>
      <c r="D83" s="3"/>
      <c r="E83" s="183"/>
      <c r="F83" s="18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4.25">
      <c r="C84" s="1"/>
      <c r="D84" s="3"/>
      <c r="E84" s="183"/>
      <c r="F84" s="18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4.25">
      <c r="C85" s="1"/>
      <c r="D85" s="3"/>
      <c r="E85" s="183"/>
      <c r="F85" s="18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4.25">
      <c r="C86" s="1"/>
      <c r="D86" s="3"/>
      <c r="E86" s="183"/>
      <c r="F86" s="18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4.25">
      <c r="C87" s="1"/>
      <c r="D87" s="3"/>
      <c r="E87" s="183"/>
      <c r="F87" s="18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4.25">
      <c r="C88" s="1"/>
      <c r="D88" s="3"/>
      <c r="E88" s="183"/>
      <c r="F88" s="18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4.25">
      <c r="C89" s="1"/>
      <c r="D89" s="3"/>
      <c r="E89" s="183"/>
      <c r="F89" s="18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4.25">
      <c r="C90" s="1"/>
      <c r="D90" s="3"/>
      <c r="E90" s="183"/>
      <c r="F90" s="18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4.25">
      <c r="C91" s="1"/>
      <c r="D91" s="3"/>
      <c r="E91" s="183"/>
      <c r="F91" s="18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4.25">
      <c r="C92" s="1"/>
      <c r="D92" s="3"/>
      <c r="E92" s="183"/>
      <c r="F92" s="18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4.25">
      <c r="C93" s="1"/>
      <c r="D93" s="3"/>
      <c r="E93" s="183"/>
      <c r="F93" s="18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4.25">
      <c r="C94" s="1"/>
      <c r="D94" s="3"/>
      <c r="E94" s="183"/>
      <c r="F94" s="18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4.25">
      <c r="C95" s="1"/>
      <c r="D95" s="3"/>
      <c r="E95" s="183"/>
      <c r="F95" s="18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4.25">
      <c r="C96" s="1"/>
      <c r="D96" s="3"/>
      <c r="E96" s="183"/>
      <c r="F96" s="18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4.25">
      <c r="C97" s="1"/>
      <c r="D97" s="3"/>
      <c r="E97" s="183"/>
      <c r="F97" s="18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4.25">
      <c r="C98" s="1"/>
      <c r="D98" s="3"/>
      <c r="E98" s="183"/>
      <c r="F98" s="18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4.25">
      <c r="C99" s="1"/>
      <c r="D99" s="3"/>
      <c r="E99" s="183"/>
      <c r="F99" s="18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4.25">
      <c r="C100" s="1"/>
      <c r="D100" s="3"/>
      <c r="E100" s="183"/>
      <c r="F100" s="18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4.25">
      <c r="C101" s="1"/>
      <c r="D101" s="3"/>
      <c r="E101" s="183"/>
      <c r="F101" s="18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4.25">
      <c r="C102" s="1"/>
      <c r="D102" s="3"/>
      <c r="E102" s="183"/>
      <c r="F102" s="18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4.25">
      <c r="C103" s="1"/>
      <c r="D103" s="3"/>
      <c r="E103" s="183"/>
      <c r="F103" s="18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4.25">
      <c r="C104" s="1"/>
      <c r="D104" s="3"/>
      <c r="E104" s="183"/>
      <c r="F104" s="18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4.25">
      <c r="C105" s="1"/>
      <c r="D105" s="3"/>
      <c r="E105" s="183"/>
      <c r="F105" s="18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4.25">
      <c r="C106" s="1"/>
      <c r="D106" s="3"/>
      <c r="E106" s="183"/>
      <c r="F106" s="18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4.25">
      <c r="C107" s="1"/>
      <c r="D107" s="3"/>
      <c r="E107" s="183"/>
      <c r="F107" s="18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4.25">
      <c r="C108" s="1"/>
      <c r="D108" s="3"/>
      <c r="E108" s="183"/>
      <c r="F108" s="18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4.25">
      <c r="C109" s="1"/>
      <c r="D109" s="3"/>
      <c r="E109" s="183"/>
      <c r="F109" s="18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4.25">
      <c r="C110" s="1"/>
      <c r="D110" s="3"/>
      <c r="E110" s="183"/>
      <c r="F110" s="18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4.25">
      <c r="C111" s="1"/>
      <c r="D111" s="3"/>
      <c r="E111" s="183"/>
      <c r="F111" s="18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4.25">
      <c r="C112" s="1"/>
      <c r="D112" s="3"/>
      <c r="E112" s="183"/>
      <c r="F112" s="18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4.25">
      <c r="C113" s="1"/>
      <c r="D113" s="3"/>
      <c r="E113" s="183"/>
      <c r="F113" s="18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4.25">
      <c r="C114" s="1"/>
      <c r="D114" s="3"/>
      <c r="E114" s="183"/>
      <c r="F114" s="18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4.25">
      <c r="C115" s="1"/>
      <c r="D115" s="3"/>
      <c r="E115" s="183"/>
      <c r="F115" s="18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4.25">
      <c r="C116" s="1"/>
      <c r="D116" s="3"/>
      <c r="E116" s="183"/>
      <c r="F116" s="18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4.25">
      <c r="C117" s="1"/>
      <c r="D117" s="3"/>
      <c r="E117" s="183"/>
      <c r="F117" s="18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4.25">
      <c r="C118" s="1"/>
      <c r="D118" s="3"/>
      <c r="E118" s="183"/>
      <c r="F118" s="18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4.25">
      <c r="C119" s="1"/>
      <c r="D119" s="3"/>
      <c r="E119" s="183"/>
      <c r="F119" s="18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4.25">
      <c r="C120" s="1"/>
      <c r="D120" s="3"/>
      <c r="E120" s="183"/>
      <c r="F120" s="18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4.25">
      <c r="C121" s="1"/>
      <c r="D121" s="3"/>
      <c r="E121" s="183"/>
      <c r="F121" s="18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4.25">
      <c r="C122" s="1"/>
      <c r="D122" s="3"/>
      <c r="E122" s="183"/>
      <c r="F122" s="18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4.25">
      <c r="C123" s="1"/>
      <c r="D123" s="3"/>
      <c r="E123" s="183"/>
      <c r="F123" s="18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4.25">
      <c r="C124" s="1"/>
      <c r="D124" s="3"/>
      <c r="E124" s="183"/>
      <c r="F124" s="18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4.25">
      <c r="C125" s="1"/>
      <c r="D125" s="3"/>
      <c r="E125" s="183"/>
      <c r="F125" s="18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4.25">
      <c r="C126" s="1"/>
      <c r="D126" s="3"/>
      <c r="E126" s="183"/>
      <c r="F126" s="18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4.25">
      <c r="C127" s="1"/>
      <c r="D127" s="3"/>
      <c r="E127" s="183"/>
      <c r="F127" s="18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4.25">
      <c r="C128" s="1"/>
      <c r="D128" s="3"/>
      <c r="E128" s="183"/>
      <c r="F128" s="18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4.25">
      <c r="C129" s="1"/>
      <c r="D129" s="3"/>
      <c r="E129" s="183"/>
      <c r="F129" s="18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4.25">
      <c r="C130" s="1"/>
      <c r="D130" s="3"/>
      <c r="E130" s="183"/>
      <c r="F130" s="18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4.25">
      <c r="C131" s="1"/>
      <c r="D131" s="3"/>
      <c r="E131" s="183"/>
      <c r="F131" s="18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4.25">
      <c r="C132" s="1"/>
      <c r="D132" s="3"/>
      <c r="E132" s="183"/>
      <c r="F132" s="18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4.25">
      <c r="C133" s="1"/>
      <c r="D133" s="3"/>
      <c r="E133" s="183"/>
      <c r="F133" s="18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4.25">
      <c r="C134" s="1"/>
      <c r="D134" s="3"/>
      <c r="E134" s="183"/>
      <c r="F134" s="18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4.25">
      <c r="C135" s="1"/>
      <c r="D135" s="3"/>
      <c r="E135" s="183"/>
      <c r="F135" s="18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4.25">
      <c r="C136" s="1"/>
      <c r="D136" s="3"/>
      <c r="E136" s="183"/>
      <c r="F136" s="18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4.25">
      <c r="C137" s="1"/>
      <c r="D137" s="3"/>
      <c r="E137" s="183"/>
      <c r="F137" s="18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4.25">
      <c r="C138" s="1"/>
      <c r="D138" s="3"/>
      <c r="E138" s="183"/>
      <c r="F138" s="18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4.25">
      <c r="C139" s="1"/>
      <c r="D139" s="3"/>
      <c r="E139" s="183"/>
      <c r="F139" s="18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4.25">
      <c r="C140" s="1"/>
      <c r="D140" s="3"/>
      <c r="E140" s="183"/>
      <c r="F140" s="18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4.25">
      <c r="C141" s="1"/>
      <c r="D141" s="3"/>
      <c r="E141" s="183"/>
      <c r="F141" s="18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4.25">
      <c r="C142" s="1"/>
      <c r="D142" s="3"/>
      <c r="E142" s="183"/>
      <c r="F142" s="18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4.25">
      <c r="C143" s="1"/>
      <c r="D143" s="3"/>
      <c r="E143" s="183"/>
      <c r="F143" s="18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4.25">
      <c r="C144" s="1"/>
      <c r="D144" s="3"/>
      <c r="E144" s="183"/>
      <c r="F144" s="18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4.25">
      <c r="C145" s="1"/>
      <c r="D145" s="3"/>
      <c r="E145" s="183"/>
      <c r="F145" s="18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4.25">
      <c r="C146" s="1"/>
      <c r="D146" s="3"/>
      <c r="E146" s="183"/>
      <c r="F146" s="18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4.25">
      <c r="C147" s="1"/>
      <c r="D147" s="3"/>
      <c r="E147" s="183"/>
      <c r="F147" s="18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4.25">
      <c r="C148" s="1"/>
      <c r="D148" s="3"/>
      <c r="E148" s="183"/>
      <c r="F148" s="18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4.25">
      <c r="C149" s="1"/>
      <c r="D149" s="3"/>
      <c r="E149" s="183"/>
      <c r="F149" s="18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4.25">
      <c r="C150" s="1"/>
      <c r="D150" s="3"/>
      <c r="E150" s="183"/>
      <c r="F150" s="18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4.25">
      <c r="C151" s="1"/>
      <c r="D151" s="3"/>
      <c r="E151" s="183"/>
      <c r="F151" s="18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4.25">
      <c r="C152" s="1"/>
      <c r="D152" s="3"/>
      <c r="E152" s="183"/>
      <c r="F152" s="18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4.25">
      <c r="C153" s="1"/>
      <c r="D153" s="3"/>
      <c r="E153" s="183"/>
      <c r="F153" s="18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4.25">
      <c r="C154" s="1"/>
      <c r="D154" s="3"/>
      <c r="E154" s="183"/>
      <c r="F154" s="18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4.25">
      <c r="C155" s="1"/>
      <c r="D155" s="3"/>
      <c r="E155" s="183"/>
      <c r="F155" s="18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4.25">
      <c r="C156" s="1"/>
      <c r="D156" s="3"/>
      <c r="E156" s="183"/>
      <c r="F156" s="18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4.25">
      <c r="C157" s="1"/>
      <c r="D157" s="3"/>
      <c r="E157" s="183"/>
      <c r="F157" s="18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4.25">
      <c r="C158" s="1"/>
      <c r="D158" s="3"/>
      <c r="E158" s="183"/>
      <c r="F158" s="18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4.25">
      <c r="C159" s="1"/>
      <c r="D159" s="3"/>
      <c r="E159" s="183"/>
      <c r="F159" s="18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4.25">
      <c r="C160" s="1"/>
      <c r="D160" s="3"/>
      <c r="E160" s="183"/>
      <c r="F160" s="18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4.25">
      <c r="C161" s="1"/>
      <c r="D161" s="3"/>
      <c r="E161" s="183"/>
      <c r="F161" s="18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4.25">
      <c r="C162" s="1"/>
      <c r="D162" s="3"/>
      <c r="E162" s="183"/>
      <c r="F162" s="18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4.25">
      <c r="C163" s="1"/>
      <c r="D163" s="3"/>
      <c r="E163" s="183"/>
      <c r="F163" s="18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4.25">
      <c r="C164" s="1"/>
      <c r="D164" s="3"/>
      <c r="E164" s="183"/>
      <c r="F164" s="18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4.25">
      <c r="C165" s="1"/>
      <c r="D165" s="3"/>
      <c r="E165" s="183"/>
      <c r="F165" s="18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4.25">
      <c r="C166" s="1"/>
      <c r="D166" s="3"/>
      <c r="E166" s="183"/>
      <c r="F166" s="18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4.25">
      <c r="C167" s="1"/>
      <c r="D167" s="3"/>
      <c r="E167" s="183"/>
      <c r="F167" s="18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4.25">
      <c r="C168" s="1"/>
      <c r="D168" s="3"/>
      <c r="E168" s="183"/>
      <c r="F168" s="18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4.25">
      <c r="C169" s="1"/>
      <c r="D169" s="3"/>
      <c r="E169" s="183"/>
      <c r="F169" s="18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4.25">
      <c r="C170" s="1"/>
      <c r="D170" s="3"/>
      <c r="E170" s="183"/>
      <c r="F170" s="18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4.25">
      <c r="C171" s="1"/>
      <c r="D171" s="3"/>
      <c r="E171" s="183"/>
      <c r="F171" s="18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4.25">
      <c r="C172" s="1"/>
      <c r="D172" s="3"/>
      <c r="E172" s="183"/>
      <c r="F172" s="18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4.25">
      <c r="C173" s="1"/>
      <c r="D173" s="3"/>
      <c r="E173" s="183"/>
      <c r="F173" s="18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4.25">
      <c r="C174" s="1"/>
      <c r="D174" s="3"/>
      <c r="E174" s="183"/>
      <c r="F174" s="18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4.25">
      <c r="C175" s="1"/>
      <c r="D175" s="3"/>
      <c r="E175" s="183"/>
      <c r="F175" s="18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4.25">
      <c r="C176" s="1"/>
      <c r="D176" s="3"/>
      <c r="E176" s="183"/>
      <c r="F176" s="18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4.25">
      <c r="C177" s="1"/>
      <c r="D177" s="3"/>
      <c r="E177" s="183"/>
      <c r="F177" s="18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4.25">
      <c r="C178" s="1"/>
      <c r="D178" s="3"/>
      <c r="E178" s="183"/>
      <c r="F178" s="18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4.25">
      <c r="C179" s="1"/>
      <c r="D179" s="3"/>
      <c r="E179" s="183"/>
      <c r="F179" s="18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4.25">
      <c r="C180" s="1"/>
      <c r="D180" s="3"/>
      <c r="E180" s="183"/>
      <c r="F180" s="18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4.25">
      <c r="C181" s="1"/>
      <c r="D181" s="3"/>
      <c r="E181" s="183"/>
      <c r="F181" s="18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4.25">
      <c r="C182" s="1"/>
      <c r="D182" s="3"/>
      <c r="E182" s="183"/>
      <c r="F182" s="18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4.25">
      <c r="C183" s="1"/>
      <c r="D183" s="3"/>
      <c r="E183" s="183"/>
      <c r="F183" s="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4.25">
      <c r="C184" s="1"/>
      <c r="D184" s="3"/>
      <c r="E184" s="183"/>
      <c r="F184" s="18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4.25">
      <c r="C185" s="1"/>
      <c r="D185" s="3"/>
      <c r="E185" s="183"/>
      <c r="F185" s="18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4.25">
      <c r="C186" s="1"/>
      <c r="D186" s="3"/>
      <c r="E186" s="183"/>
      <c r="F186" s="18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4.25">
      <c r="C187" s="1"/>
      <c r="D187" s="3"/>
      <c r="E187" s="183"/>
      <c r="F187" s="18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4.25">
      <c r="C188" s="1"/>
      <c r="D188" s="3"/>
      <c r="E188" s="183"/>
      <c r="F188" s="18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4.25">
      <c r="C189" s="1"/>
      <c r="D189" s="3"/>
      <c r="E189" s="183"/>
      <c r="F189" s="18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4.25">
      <c r="C190" s="1"/>
      <c r="D190" s="3"/>
      <c r="E190" s="183"/>
      <c r="F190" s="18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4.25">
      <c r="C191" s="1"/>
      <c r="D191" s="3"/>
      <c r="E191" s="183"/>
      <c r="F191" s="18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4.25">
      <c r="C192" s="1"/>
      <c r="D192" s="3"/>
      <c r="E192" s="183"/>
      <c r="F192" s="18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4.25">
      <c r="C193" s="1"/>
      <c r="D193" s="3"/>
      <c r="E193" s="183"/>
      <c r="F193" s="18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4.25">
      <c r="C194" s="1"/>
      <c r="D194" s="3"/>
      <c r="E194" s="183"/>
      <c r="F194" s="18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4.25">
      <c r="C195" s="1"/>
      <c r="D195" s="3"/>
      <c r="E195" s="183"/>
      <c r="F195" s="18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4.25">
      <c r="C196" s="1"/>
      <c r="D196" s="3"/>
      <c r="E196" s="183"/>
      <c r="F196" s="18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4.25">
      <c r="C197" s="1"/>
      <c r="D197" s="3"/>
      <c r="E197" s="183"/>
      <c r="F197" s="18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4.25">
      <c r="C198" s="1"/>
      <c r="D198" s="3"/>
      <c r="E198" s="183"/>
      <c r="F198" s="18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4.25">
      <c r="C199" s="1"/>
      <c r="D199" s="3"/>
      <c r="E199" s="183"/>
      <c r="F199" s="18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4.25">
      <c r="C200" s="1"/>
      <c r="D200" s="3"/>
      <c r="E200" s="183"/>
      <c r="F200" s="18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4.25">
      <c r="C201" s="1"/>
      <c r="D201" s="3"/>
      <c r="E201" s="183"/>
      <c r="F201" s="18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4.25">
      <c r="C202" s="1"/>
      <c r="D202" s="3"/>
      <c r="E202" s="183"/>
      <c r="F202" s="18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4.25">
      <c r="C203" s="1"/>
      <c r="D203" s="3"/>
      <c r="E203" s="183"/>
      <c r="F203" s="18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4.25">
      <c r="C204" s="1"/>
      <c r="D204" s="3"/>
      <c r="E204" s="183"/>
      <c r="F204" s="18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4.25">
      <c r="C205" s="1"/>
      <c r="D205" s="3"/>
      <c r="E205" s="183"/>
      <c r="F205" s="18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4.25">
      <c r="C206" s="1"/>
      <c r="D206" s="3"/>
      <c r="E206" s="183"/>
      <c r="F206" s="18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4.25">
      <c r="C207" s="1"/>
      <c r="D207" s="3"/>
      <c r="E207" s="183"/>
      <c r="F207" s="18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4.25">
      <c r="C208" s="1"/>
      <c r="D208" s="3"/>
      <c r="E208" s="183"/>
      <c r="F208" s="18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4.25">
      <c r="C209" s="1"/>
      <c r="D209" s="3"/>
      <c r="E209" s="183"/>
      <c r="F209" s="18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4.25">
      <c r="C210" s="1"/>
      <c r="D210" s="3"/>
      <c r="E210" s="183"/>
      <c r="F210" s="18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4.25">
      <c r="C211" s="1"/>
      <c r="D211" s="3"/>
      <c r="E211" s="183"/>
      <c r="F211" s="18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4.25">
      <c r="C212" s="1"/>
      <c r="D212" s="3"/>
      <c r="E212" s="183"/>
      <c r="F212" s="18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4.25">
      <c r="C213" s="1"/>
      <c r="D213" s="3"/>
      <c r="E213" s="183"/>
      <c r="F213" s="18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4.25">
      <c r="C214" s="1"/>
      <c r="D214" s="3"/>
      <c r="E214" s="183"/>
      <c r="F214" s="18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4.25">
      <c r="C215" s="1"/>
      <c r="D215" s="3"/>
      <c r="E215" s="183"/>
      <c r="F215" s="18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4.25">
      <c r="C216" s="1"/>
      <c r="D216" s="3"/>
      <c r="E216" s="183"/>
      <c r="F216" s="18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4.25">
      <c r="C217" s="1"/>
      <c r="D217" s="3"/>
      <c r="E217" s="183"/>
      <c r="F217" s="18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4.25">
      <c r="C218" s="1"/>
      <c r="D218" s="3"/>
      <c r="E218" s="183"/>
      <c r="F218" s="18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4.25">
      <c r="C219" s="1"/>
      <c r="D219" s="3"/>
      <c r="E219" s="183"/>
      <c r="F219" s="18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4.25">
      <c r="C220" s="1"/>
      <c r="D220" s="3"/>
      <c r="E220" s="183"/>
      <c r="F220" s="18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4.25">
      <c r="C221" s="1"/>
      <c r="D221" s="3"/>
      <c r="E221" s="183"/>
      <c r="F221" s="18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4.25">
      <c r="C222" s="1"/>
      <c r="D222" s="3"/>
      <c r="E222" s="183"/>
      <c r="F222" s="18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4.25">
      <c r="C223" s="1"/>
      <c r="D223" s="3"/>
      <c r="E223" s="183"/>
      <c r="F223" s="18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4.25">
      <c r="C224" s="1"/>
      <c r="D224" s="3"/>
      <c r="E224" s="183"/>
      <c r="F224" s="18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4.25">
      <c r="C225" s="1"/>
      <c r="D225" s="3"/>
      <c r="E225" s="183"/>
      <c r="F225" s="18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4.25">
      <c r="C226" s="1"/>
      <c r="D226" s="3"/>
      <c r="E226" s="183"/>
      <c r="F226" s="18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4.25">
      <c r="C227" s="1"/>
      <c r="D227" s="3"/>
      <c r="E227" s="183"/>
      <c r="F227" s="18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4.25">
      <c r="C228" s="1"/>
      <c r="D228" s="3"/>
      <c r="E228" s="183"/>
      <c r="F228" s="18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4.25">
      <c r="C229" s="1"/>
      <c r="D229" s="3"/>
      <c r="E229" s="183"/>
      <c r="F229" s="18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4.25">
      <c r="C230" s="1"/>
      <c r="D230" s="3"/>
      <c r="E230" s="183"/>
      <c r="F230" s="18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4.25">
      <c r="C231" s="1"/>
      <c r="D231" s="3"/>
      <c r="E231" s="183"/>
      <c r="F231" s="18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4.25">
      <c r="C232" s="1"/>
      <c r="D232" s="3"/>
      <c r="E232" s="183"/>
      <c r="F232" s="18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4.25">
      <c r="C233" s="1"/>
      <c r="D233" s="3"/>
      <c r="E233" s="183"/>
      <c r="F233" s="18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4.25">
      <c r="C234" s="1"/>
      <c r="D234" s="3"/>
      <c r="E234" s="183"/>
      <c r="F234" s="18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4.25">
      <c r="C235" s="1"/>
      <c r="D235" s="3"/>
      <c r="E235" s="183"/>
      <c r="F235" s="18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4.25">
      <c r="C236" s="1"/>
      <c r="D236" s="3"/>
      <c r="E236" s="183"/>
      <c r="F236" s="18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4.25">
      <c r="C237" s="1"/>
      <c r="D237" s="3"/>
      <c r="E237" s="183"/>
      <c r="F237" s="18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4.25">
      <c r="C238" s="1"/>
      <c r="D238" s="3"/>
      <c r="E238" s="183"/>
      <c r="F238" s="18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4.25">
      <c r="C239" s="1"/>
      <c r="D239" s="3"/>
      <c r="E239" s="183"/>
      <c r="F239" s="18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4.25">
      <c r="C240" s="1"/>
      <c r="D240" s="3"/>
      <c r="E240" s="183"/>
      <c r="F240" s="18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4.25">
      <c r="C241" s="1"/>
      <c r="D241" s="3"/>
      <c r="E241" s="183"/>
      <c r="F241" s="18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4.25">
      <c r="C242" s="1"/>
      <c r="D242" s="3"/>
      <c r="E242" s="183"/>
      <c r="F242" s="18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4.25">
      <c r="C243" s="1"/>
      <c r="D243" s="3"/>
      <c r="E243" s="183"/>
      <c r="F243" s="18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4.25">
      <c r="C244" s="1"/>
      <c r="D244" s="3"/>
      <c r="E244" s="183"/>
      <c r="F244" s="18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4.25">
      <c r="C245" s="1"/>
      <c r="D245" s="3"/>
      <c r="E245" s="183"/>
      <c r="F245" s="18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4.25">
      <c r="C246" s="1"/>
      <c r="D246" s="3"/>
      <c r="E246" s="183"/>
      <c r="F246" s="18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4.25">
      <c r="C247" s="1"/>
      <c r="D247" s="3"/>
      <c r="E247" s="183"/>
      <c r="F247" s="18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4.25">
      <c r="C248" s="1"/>
      <c r="D248" s="3"/>
      <c r="E248" s="183"/>
      <c r="F248" s="18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4.25">
      <c r="C249" s="1"/>
      <c r="D249" s="3"/>
      <c r="E249" s="183"/>
      <c r="F249" s="18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4.25">
      <c r="C250" s="1"/>
      <c r="D250" s="3"/>
      <c r="E250" s="183"/>
      <c r="F250" s="18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4.25">
      <c r="C251" s="1"/>
      <c r="D251" s="3"/>
      <c r="E251" s="183"/>
      <c r="F251" s="18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4.25">
      <c r="C252" s="1"/>
      <c r="D252" s="3"/>
      <c r="E252" s="183"/>
      <c r="F252" s="18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4.25">
      <c r="C253" s="1"/>
      <c r="D253" s="3"/>
      <c r="E253" s="183"/>
      <c r="F253" s="18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4.25">
      <c r="C254" s="1"/>
      <c r="D254" s="3"/>
      <c r="E254" s="183"/>
      <c r="F254" s="18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4.25">
      <c r="C255" s="1"/>
      <c r="D255" s="3"/>
      <c r="E255" s="183"/>
      <c r="F255" s="18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</sheetData>
  <sheetProtection sheet="1" objects="1" scenarios="1" formatCells="0"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7"/>
  </sheetPr>
  <dimension ref="A1:CR3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8.75390625" style="0" customWidth="1"/>
    <col min="3" max="3" width="69.875" style="0" customWidth="1"/>
    <col min="4" max="4" width="8.75390625" style="0" customWidth="1"/>
    <col min="5" max="5" width="12.75390625" style="182" customWidth="1"/>
  </cols>
  <sheetData>
    <row r="1" spans="1:7" ht="12.75">
      <c r="A1" s="8"/>
      <c r="B1" s="8"/>
      <c r="C1" s="8"/>
      <c r="D1" s="8"/>
      <c r="E1" s="169"/>
      <c r="F1" s="8"/>
      <c r="G1" s="8"/>
    </row>
    <row r="2" spans="1:96" ht="14.25">
      <c r="A2" s="8"/>
      <c r="B2" s="12"/>
      <c r="C2" s="29" t="s">
        <v>305</v>
      </c>
      <c r="D2" s="12"/>
      <c r="E2" s="170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4" customFormat="1" ht="14.25">
      <c r="A3" s="11"/>
      <c r="B3" s="11"/>
      <c r="C3" s="63"/>
      <c r="D3" s="72"/>
      <c r="E3" s="171"/>
      <c r="F3" s="9"/>
      <c r="G3" s="9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</row>
    <row r="4" spans="1:96" ht="6.75" customHeight="1" thickBot="1">
      <c r="A4" s="8"/>
      <c r="B4" s="8"/>
      <c r="C4" s="7"/>
      <c r="D4" s="7"/>
      <c r="E4" s="172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>
      <c r="A5" s="8"/>
      <c r="B5" s="15" t="s">
        <v>206</v>
      </c>
      <c r="C5" s="16" t="s">
        <v>26</v>
      </c>
      <c r="D5" s="16" t="s">
        <v>27</v>
      </c>
      <c r="E5" s="173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 thickBot="1">
      <c r="A6" s="8"/>
      <c r="B6" s="131" t="s">
        <v>180</v>
      </c>
      <c r="C6" s="129" t="s">
        <v>149</v>
      </c>
      <c r="D6" s="20" t="s">
        <v>150</v>
      </c>
      <c r="E6" s="176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 thickTop="1">
      <c r="A7" s="8"/>
      <c r="B7" s="8"/>
      <c r="C7" s="7"/>
      <c r="D7" s="7"/>
      <c r="E7" s="172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3:96" ht="14.25">
      <c r="C8" s="1"/>
      <c r="D8" s="3"/>
      <c r="E8" s="18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3:96" ht="14.25">
      <c r="C9" s="1"/>
      <c r="D9" s="3"/>
      <c r="E9" s="18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3:96" ht="14.25">
      <c r="C10" s="1"/>
      <c r="D10" s="3"/>
      <c r="E10" s="18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3:96" ht="14.25">
      <c r="C11" s="1"/>
      <c r="D11" s="3"/>
      <c r="E11" s="18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3:96" ht="14.25">
      <c r="C12" s="1"/>
      <c r="D12" s="3"/>
      <c r="E12" s="18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3:96" ht="14.25">
      <c r="C13" s="1"/>
      <c r="D13" s="3"/>
      <c r="E13" s="18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3:96" ht="14.25">
      <c r="C14" s="1"/>
      <c r="D14" s="3"/>
      <c r="E14" s="18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3:96" ht="14.25">
      <c r="C15" s="1"/>
      <c r="D15" s="3"/>
      <c r="E15" s="18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3:96" ht="14.25">
      <c r="C16" s="1"/>
      <c r="D16" s="3"/>
      <c r="E16" s="18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4.25">
      <c r="C17" s="1"/>
      <c r="D17" s="3"/>
      <c r="E17" s="18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4.25">
      <c r="C18" s="1"/>
      <c r="D18" s="3"/>
      <c r="E18" s="18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4.25">
      <c r="C19" s="1"/>
      <c r="D19" s="3"/>
      <c r="E19" s="1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4.25">
      <c r="C20" s="1"/>
      <c r="D20" s="3"/>
      <c r="E20" s="18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4.25">
      <c r="C21" s="1"/>
      <c r="D21" s="3"/>
      <c r="E21" s="18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4.25">
      <c r="C22" s="1"/>
      <c r="D22" s="3"/>
      <c r="E22" s="18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4.25">
      <c r="C23" s="1"/>
      <c r="D23" s="3"/>
      <c r="E23" s="18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4.25">
      <c r="C24" s="1"/>
      <c r="D24" s="3"/>
      <c r="E24" s="18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4.25">
      <c r="C25" s="1"/>
      <c r="D25" s="3"/>
      <c r="E25" s="18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4.25">
      <c r="C26" s="1"/>
      <c r="D26" s="3"/>
      <c r="E26" s="18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4.25">
      <c r="C27" s="1"/>
      <c r="D27" s="3"/>
      <c r="E27" s="18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4.25">
      <c r="C28" s="1"/>
      <c r="D28" s="3"/>
      <c r="E28" s="18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4.25">
      <c r="C29" s="1"/>
      <c r="D29" s="3"/>
      <c r="E29" s="18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4.25">
      <c r="C30" s="1"/>
      <c r="D30" s="3"/>
      <c r="E30" s="18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4.25">
      <c r="C31" s="1"/>
      <c r="D31" s="3"/>
      <c r="E31" s="18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4.25">
      <c r="C32" s="1"/>
      <c r="D32" s="3"/>
      <c r="E32" s="18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4.25">
      <c r="C33" s="1"/>
      <c r="D33" s="3"/>
      <c r="E33" s="18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4.25">
      <c r="C34" s="1"/>
      <c r="D34" s="3"/>
      <c r="E34" s="18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4.25">
      <c r="C35" s="1"/>
      <c r="D35" s="3"/>
      <c r="E35" s="18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4.25">
      <c r="C36" s="1"/>
      <c r="D36" s="3"/>
      <c r="E36" s="18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4.25">
      <c r="C37" s="1"/>
      <c r="D37" s="3"/>
      <c r="E37" s="18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4.25">
      <c r="C38" s="1"/>
      <c r="D38" s="3"/>
      <c r="E38" s="18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4.25">
      <c r="C39" s="1"/>
      <c r="D39" s="3"/>
      <c r="E39" s="18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4.25">
      <c r="C40" s="1"/>
      <c r="D40" s="3"/>
      <c r="E40" s="18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4.25">
      <c r="C41" s="1"/>
      <c r="D41" s="3"/>
      <c r="E41" s="18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4.25">
      <c r="C42" s="1"/>
      <c r="D42" s="3"/>
      <c r="E42" s="18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4.25">
      <c r="C43" s="1"/>
      <c r="D43" s="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4.25">
      <c r="C44" s="1"/>
      <c r="D44" s="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4.25">
      <c r="C45" s="1"/>
      <c r="D45" s="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4.25">
      <c r="C46" s="1"/>
      <c r="D46" s="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4.25">
      <c r="C47" s="1"/>
      <c r="D47" s="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4.25">
      <c r="C48" s="1"/>
      <c r="D48" s="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4.25">
      <c r="C49" s="1"/>
      <c r="D49" s="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4.25">
      <c r="C50" s="1"/>
      <c r="D50" s="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4.25">
      <c r="C51" s="1"/>
      <c r="D51" s="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4.25">
      <c r="C52" s="1"/>
      <c r="D52" s="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4.25">
      <c r="C53" s="1"/>
      <c r="D53" s="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4.25">
      <c r="C54" s="1"/>
      <c r="D54" s="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4.25">
      <c r="C55" s="1"/>
      <c r="D55" s="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4.25">
      <c r="C56" s="1"/>
      <c r="D56" s="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4.25">
      <c r="C57" s="1"/>
      <c r="D57" s="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4.25">
      <c r="C58" s="1"/>
      <c r="D58" s="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4.25">
      <c r="C59" s="1"/>
      <c r="D59" s="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4.25">
      <c r="C60" s="1"/>
      <c r="D60" s="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4.25">
      <c r="C61" s="1"/>
      <c r="D61" s="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4.25">
      <c r="C62" s="1"/>
      <c r="D62" s="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4.25">
      <c r="C63" s="1"/>
      <c r="D63" s="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4.25">
      <c r="C64" s="1"/>
      <c r="D64" s="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4.25">
      <c r="C65" s="1"/>
      <c r="D65" s="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4.25">
      <c r="C66" s="1"/>
      <c r="D66" s="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4.25">
      <c r="C67" s="1"/>
      <c r="D67" s="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4.25">
      <c r="C68" s="1"/>
      <c r="D68" s="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4.25">
      <c r="C69" s="1"/>
      <c r="D69" s="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4.25">
      <c r="C70" s="1"/>
      <c r="D70" s="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4.25">
      <c r="C71" s="1"/>
      <c r="D71" s="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4.25">
      <c r="C72" s="1"/>
      <c r="D72" s="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4.25">
      <c r="C73" s="1"/>
      <c r="D73" s="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4.25">
      <c r="C74" s="1"/>
      <c r="D74" s="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4.25">
      <c r="C75" s="1"/>
      <c r="D75" s="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4.25">
      <c r="C76" s="1"/>
      <c r="D76" s="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4.25">
      <c r="C77" s="1"/>
      <c r="D77" s="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4.25">
      <c r="C78" s="1"/>
      <c r="D78" s="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4.25">
      <c r="C79" s="1"/>
      <c r="D79" s="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4.25">
      <c r="C80" s="1"/>
      <c r="D80" s="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4.25">
      <c r="C81" s="1"/>
      <c r="D81" s="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4.25">
      <c r="C82" s="1"/>
      <c r="D82" s="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4.25">
      <c r="C83" s="1"/>
      <c r="D83" s="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4.25">
      <c r="C84" s="1"/>
      <c r="D84" s="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4.25">
      <c r="C85" s="1"/>
      <c r="D85" s="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4.25">
      <c r="C86" s="1"/>
      <c r="D86" s="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4.25">
      <c r="C87" s="1"/>
      <c r="D87" s="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4.25">
      <c r="C88" s="1"/>
      <c r="D88" s="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4.25">
      <c r="C89" s="1"/>
      <c r="D89" s="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4.25">
      <c r="C90" s="1"/>
      <c r="D90" s="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4.25">
      <c r="C91" s="1"/>
      <c r="D91" s="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4.25">
      <c r="C92" s="1"/>
      <c r="D92" s="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4.25">
      <c r="C93" s="1"/>
      <c r="D93" s="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4.25">
      <c r="C94" s="1"/>
      <c r="D94" s="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4.25">
      <c r="C95" s="1"/>
      <c r="D95" s="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4.25">
      <c r="C96" s="1"/>
      <c r="D96" s="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4.25">
      <c r="C97" s="1"/>
      <c r="D97" s="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4.25">
      <c r="C98" s="1"/>
      <c r="D98" s="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4.25">
      <c r="C99" s="1"/>
      <c r="D99" s="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4.25">
      <c r="C100" s="1"/>
      <c r="D100" s="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4.25">
      <c r="C101" s="1"/>
      <c r="D101" s="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4.25">
      <c r="C102" s="1"/>
      <c r="D102" s="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4.25">
      <c r="C103" s="1"/>
      <c r="D103" s="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4.25">
      <c r="C104" s="1"/>
      <c r="D104" s="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4.25">
      <c r="C105" s="1"/>
      <c r="D105" s="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4.25">
      <c r="C106" s="1"/>
      <c r="D106" s="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4.25">
      <c r="C107" s="1"/>
      <c r="D107" s="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4.25">
      <c r="C108" s="1"/>
      <c r="D108" s="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4.25">
      <c r="C109" s="1"/>
      <c r="D109" s="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4.25">
      <c r="C110" s="1"/>
      <c r="D110" s="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4.25">
      <c r="C111" s="1"/>
      <c r="D111" s="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4.25">
      <c r="C112" s="1"/>
      <c r="D112" s="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4.25">
      <c r="C113" s="1"/>
      <c r="D113" s="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4.25">
      <c r="C114" s="1"/>
      <c r="D114" s="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4.25">
      <c r="C115" s="1"/>
      <c r="D115" s="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4.25">
      <c r="C116" s="1"/>
      <c r="D116" s="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4.25">
      <c r="C117" s="1"/>
      <c r="D117" s="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4.25">
      <c r="C118" s="1"/>
      <c r="D118" s="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4.25">
      <c r="C119" s="1"/>
      <c r="D119" s="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4.25">
      <c r="C120" s="1"/>
      <c r="D120" s="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4.25">
      <c r="C121" s="1"/>
      <c r="D121" s="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4.25">
      <c r="C122" s="1"/>
      <c r="D122" s="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4.25">
      <c r="C123" s="1"/>
      <c r="D123" s="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4.25">
      <c r="C124" s="1"/>
      <c r="D124" s="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4.25">
      <c r="C125" s="1"/>
      <c r="D125" s="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4.25">
      <c r="C126" s="1"/>
      <c r="D126" s="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4.25">
      <c r="C127" s="1"/>
      <c r="D127" s="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4.25">
      <c r="C128" s="1"/>
      <c r="D128" s="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4.25">
      <c r="C129" s="1"/>
      <c r="D129" s="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4.25">
      <c r="C130" s="1"/>
      <c r="D130" s="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4.25">
      <c r="C131" s="1"/>
      <c r="D131" s="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4.25">
      <c r="C132" s="1"/>
      <c r="D132" s="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4.25">
      <c r="C133" s="1"/>
      <c r="D133" s="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4.25">
      <c r="C134" s="1"/>
      <c r="D134" s="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4.25">
      <c r="C135" s="1"/>
      <c r="D135" s="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4.25">
      <c r="C136" s="1"/>
      <c r="D136" s="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4.25">
      <c r="C137" s="1"/>
      <c r="D137" s="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4.25">
      <c r="C138" s="1"/>
      <c r="D138" s="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4.25">
      <c r="C139" s="1"/>
      <c r="D139" s="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4.25">
      <c r="C140" s="1"/>
      <c r="D140" s="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4.25">
      <c r="C141" s="1"/>
      <c r="D141" s="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4.25">
      <c r="C142" s="1"/>
      <c r="D142" s="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4.25">
      <c r="C143" s="1"/>
      <c r="D143" s="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4.25">
      <c r="C144" s="1"/>
      <c r="D144" s="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4.25">
      <c r="C145" s="1"/>
      <c r="D145" s="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4.25">
      <c r="C146" s="1"/>
      <c r="D146" s="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4.25">
      <c r="C147" s="1"/>
      <c r="D147" s="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4.25">
      <c r="C148" s="1"/>
      <c r="D148" s="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4.25">
      <c r="C149" s="1"/>
      <c r="D149" s="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4.25">
      <c r="C150" s="1"/>
      <c r="D150" s="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4.25">
      <c r="C151" s="1"/>
      <c r="D151" s="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4.25">
      <c r="C152" s="1"/>
      <c r="D152" s="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4.25">
      <c r="C153" s="1"/>
      <c r="D153" s="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4.25">
      <c r="C154" s="1"/>
      <c r="D154" s="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4.25">
      <c r="C155" s="1"/>
      <c r="D155" s="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4.25">
      <c r="C156" s="1"/>
      <c r="D156" s="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4.25">
      <c r="C157" s="1"/>
      <c r="D157" s="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4.25">
      <c r="C158" s="1"/>
      <c r="D158" s="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4.25">
      <c r="C159" s="1"/>
      <c r="D159" s="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4.25">
      <c r="C160" s="1"/>
      <c r="D160" s="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4.25">
      <c r="C161" s="1"/>
      <c r="D161" s="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4.25">
      <c r="C162" s="1"/>
      <c r="D162" s="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4.25">
      <c r="C163" s="1"/>
      <c r="D163" s="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4.25">
      <c r="C164" s="1"/>
      <c r="D164" s="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4.25">
      <c r="C165" s="1"/>
      <c r="D165" s="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4.25">
      <c r="C166" s="1"/>
      <c r="D166" s="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4.25">
      <c r="C167" s="1"/>
      <c r="D167" s="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4.25">
      <c r="C168" s="1"/>
      <c r="D168" s="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4.25">
      <c r="C169" s="1"/>
      <c r="D169" s="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4.25">
      <c r="C170" s="1"/>
      <c r="D170" s="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4.25">
      <c r="C171" s="1"/>
      <c r="D171" s="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4.25">
      <c r="C172" s="1"/>
      <c r="D172" s="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4.25">
      <c r="C173" s="1"/>
      <c r="D173" s="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4.25">
      <c r="C174" s="1"/>
      <c r="D174" s="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4.25">
      <c r="C175" s="1"/>
      <c r="D175" s="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4.25">
      <c r="C176" s="1"/>
      <c r="D176" s="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4.25">
      <c r="C177" s="1"/>
      <c r="D177" s="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4.25">
      <c r="C178" s="1"/>
      <c r="D178" s="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4.25">
      <c r="C179" s="1"/>
      <c r="D179" s="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4.25">
      <c r="C180" s="1"/>
      <c r="D180" s="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4.25">
      <c r="C181" s="1"/>
      <c r="D181" s="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4.25">
      <c r="C182" s="1"/>
      <c r="D182" s="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4.25">
      <c r="C183" s="1"/>
      <c r="D183" s="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4.25">
      <c r="C184" s="1"/>
      <c r="D184" s="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4.25">
      <c r="C185" s="1"/>
      <c r="D185" s="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4.25">
      <c r="C186" s="1"/>
      <c r="D186" s="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4.25">
      <c r="C187" s="1"/>
      <c r="D187" s="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4.25">
      <c r="C188" s="1"/>
      <c r="D188" s="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4.25">
      <c r="C189" s="1"/>
      <c r="D189" s="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4.25">
      <c r="C190" s="1"/>
      <c r="D190" s="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4.25">
      <c r="C191" s="1"/>
      <c r="D191" s="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4.25">
      <c r="C192" s="1"/>
      <c r="D192" s="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4.25">
      <c r="C193" s="1"/>
      <c r="D193" s="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4.25">
      <c r="C194" s="1"/>
      <c r="D194" s="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4.25">
      <c r="C195" s="1"/>
      <c r="D195" s="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4.25">
      <c r="C196" s="1"/>
      <c r="D196" s="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4.25">
      <c r="C197" s="1"/>
      <c r="D197" s="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4.25">
      <c r="C198" s="1"/>
      <c r="D198" s="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4.25">
      <c r="C199" s="1"/>
      <c r="D199" s="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4.25">
      <c r="C200" s="1"/>
      <c r="D200" s="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4.25">
      <c r="C201" s="1"/>
      <c r="D201" s="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4.25">
      <c r="C202" s="1"/>
      <c r="D202" s="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4.25">
      <c r="C203" s="1"/>
      <c r="D203" s="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4.25">
      <c r="C204" s="1"/>
      <c r="D204" s="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4.25">
      <c r="C205" s="1"/>
      <c r="D205" s="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4.25">
      <c r="C206" s="1"/>
      <c r="D206" s="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4.25">
      <c r="C207" s="1"/>
      <c r="D207" s="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4.25">
      <c r="C208" s="1"/>
      <c r="D208" s="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4.25">
      <c r="C209" s="1"/>
      <c r="D209" s="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4.25">
      <c r="C210" s="1"/>
      <c r="D210" s="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4.25">
      <c r="C211" s="1"/>
      <c r="D211" s="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4.25">
      <c r="C212" s="1"/>
      <c r="D212" s="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4.25">
      <c r="C213" s="1"/>
      <c r="D213" s="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4.25">
      <c r="C214" s="1"/>
      <c r="D214" s="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4.25">
      <c r="C215" s="1"/>
      <c r="D215" s="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4.25">
      <c r="C216" s="1"/>
      <c r="D216" s="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4.25">
      <c r="C217" s="1"/>
      <c r="D217" s="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4.25">
      <c r="C218" s="1"/>
      <c r="D218" s="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4.25">
      <c r="C219" s="1"/>
      <c r="D219" s="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4.25">
      <c r="C220" s="1"/>
      <c r="D220" s="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4.25">
      <c r="C221" s="1"/>
      <c r="D221" s="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</sheetData>
  <sheetProtection sheet="1" objects="1" scenarios="1" formatCells="0"/>
  <printOptions/>
  <pageMargins left="0.787401575" right="0.787401575" top="0.85" bottom="0.51" header="0.44" footer="0.9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182" customWidth="1"/>
    <col min="5" max="5" width="9.125" style="182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>
      <c r="A2" s="8"/>
      <c r="B2" s="29" t="s">
        <v>329</v>
      </c>
      <c r="C2" s="13"/>
      <c r="D2" s="177"/>
      <c r="E2" s="172"/>
      <c r="F2" s="13"/>
      <c r="G2" s="29" t="s">
        <v>264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thickTop="1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(((D6+D7+D10+D13)-('2015-DE'!D6+'2015-DE'!D7+'2015-DE'!D10+'2015-DE'!D13)+D22)/('2015-DE'!D6+'2015-DE'!D7+'2015-DE'!D10+'2015-DE'!D13))*100</f>
        <v>#DIV/0!</v>
      </c>
      <c r="I15" s="114">
        <f>IF(AND((D6+D7+D10+D13)=0,D22=0,('2015-DE'!D6+'2015-DE'!D7+'2015-DE'!D10+'2015-DE'!D13)=0),0,IF(('2015-DE'!D6+'2015-DE'!D7+'2015-DE'!D10+'2015-DE'!D13)=0,3,IF(H15&lt;=0,0,IF(H15&lt;2.51,1,IF(H15&gt;5,3,2)))))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0"/>
      <c r="D16" s="190"/>
      <c r="E16" s="172"/>
      <c r="F16" s="26" t="s">
        <v>54</v>
      </c>
      <c r="G16" s="27" t="s">
        <v>328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sheet="1" objects="1" scenarios="1" formatCells="0"/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81E04"/>
  </sheetPr>
  <dimension ref="A1:CU38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57.625" style="0" customWidth="1"/>
    <col min="3" max="3" width="8.75390625" style="0" customWidth="1"/>
    <col min="4" max="4" width="15.875" style="182" customWidth="1"/>
    <col min="5" max="5" width="9.125" style="182" customWidth="1"/>
    <col min="6" max="6" width="4.00390625" style="0" customWidth="1"/>
    <col min="7" max="7" width="45.75390625" style="0" customWidth="1"/>
    <col min="8" max="8" width="14.125" style="0" customWidth="1"/>
    <col min="9" max="9" width="12.75390625" style="0" customWidth="1"/>
    <col min="10" max="10" width="11.875" style="0" customWidth="1"/>
    <col min="11" max="11" width="18.25390625" style="0" customWidth="1"/>
  </cols>
  <sheetData>
    <row r="1" spans="1:12" ht="12.75">
      <c r="A1" s="8"/>
      <c r="B1" s="8"/>
      <c r="C1" s="8"/>
      <c r="D1" s="169"/>
      <c r="E1" s="169"/>
      <c r="F1" s="8"/>
      <c r="G1" s="8"/>
      <c r="H1" s="8"/>
      <c r="I1" s="8"/>
      <c r="J1" s="8"/>
      <c r="K1" s="8"/>
      <c r="L1" s="8"/>
    </row>
    <row r="2" spans="1:99" ht="14.25">
      <c r="A2" s="8"/>
      <c r="B2" s="29" t="s">
        <v>166</v>
      </c>
      <c r="C2" s="13"/>
      <c r="D2" s="177"/>
      <c r="E2" s="172"/>
      <c r="F2" s="13"/>
      <c r="G2" s="29" t="s">
        <v>165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4" customFormat="1" ht="15" thickBot="1">
      <c r="A3" s="11"/>
      <c r="B3" s="63"/>
      <c r="C3" s="9"/>
      <c r="D3" s="184"/>
      <c r="E3" s="184"/>
      <c r="F3" s="9"/>
      <c r="G3" s="63"/>
      <c r="H3" s="9"/>
      <c r="I3" s="9"/>
      <c r="J3" s="9"/>
      <c r="K3" s="9"/>
      <c r="L3" s="9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</row>
    <row r="4" spans="1:99" ht="7.5" customHeight="1" thickBot="1" thickTop="1">
      <c r="A4" s="8"/>
      <c r="B4" s="7"/>
      <c r="C4" s="7"/>
      <c r="D4" s="172"/>
      <c r="E4" s="172"/>
      <c r="F4" s="68"/>
      <c r="G4" s="69"/>
      <c r="H4" s="70"/>
      <c r="I4" s="71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>
      <c r="A5" s="8"/>
      <c r="B5" s="15" t="s">
        <v>26</v>
      </c>
      <c r="C5" s="16" t="s">
        <v>27</v>
      </c>
      <c r="D5" s="189" t="s">
        <v>67</v>
      </c>
      <c r="E5" s="172"/>
      <c r="F5" s="54" t="s">
        <v>50</v>
      </c>
      <c r="G5" s="67" t="s">
        <v>46</v>
      </c>
      <c r="H5" s="75" t="s">
        <v>47</v>
      </c>
      <c r="I5" s="56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4.25">
      <c r="A6" s="8"/>
      <c r="B6" s="17" t="s">
        <v>140</v>
      </c>
      <c r="C6" s="18" t="s">
        <v>68</v>
      </c>
      <c r="D6" s="174"/>
      <c r="E6" s="172"/>
      <c r="F6" s="24">
        <v>1</v>
      </c>
      <c r="G6" s="21" t="s">
        <v>87</v>
      </c>
      <c r="H6" s="105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4.25">
      <c r="A7" s="8"/>
      <c r="B7" s="104" t="s">
        <v>113</v>
      </c>
      <c r="C7" s="103"/>
      <c r="D7" s="174"/>
      <c r="E7" s="172"/>
      <c r="F7" s="24">
        <v>2</v>
      </c>
      <c r="G7" s="21" t="s">
        <v>88</v>
      </c>
      <c r="H7" s="105" t="e">
        <f>((D20-D22)/((D6+D7+D8+D9+D10+D11+D12+D13)-(D14+D15)))*100</f>
        <v>#DIV/0!</v>
      </c>
      <c r="I7" s="106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4.25">
      <c r="A8" s="8"/>
      <c r="B8" s="17" t="s">
        <v>76</v>
      </c>
      <c r="C8" s="18" t="s">
        <v>69</v>
      </c>
      <c r="D8" s="174"/>
      <c r="E8" s="172"/>
      <c r="F8" s="24">
        <v>3</v>
      </c>
      <c r="G8" s="21" t="s">
        <v>25</v>
      </c>
      <c r="H8" s="105" t="e">
        <f>((D14+D15)/(D6+D7+D8+D9+D10+D11+D12+D13))*100</f>
        <v>#DIV/0!</v>
      </c>
      <c r="I8" s="106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25">
      <c r="A9" s="8"/>
      <c r="B9" s="17" t="s">
        <v>77</v>
      </c>
      <c r="C9" s="18" t="s">
        <v>70</v>
      </c>
      <c r="D9" s="174"/>
      <c r="E9" s="172"/>
      <c r="F9" s="24">
        <v>4</v>
      </c>
      <c r="G9" s="21" t="s">
        <v>107</v>
      </c>
      <c r="H9" s="105" t="e">
        <f>((D6+D7+D8+D9+D10+D11+D12+D13)-(D14+D15))/(D6+D7)</f>
        <v>#DIV/0!</v>
      </c>
      <c r="I9" s="106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4.25">
      <c r="A10" s="8"/>
      <c r="B10" s="104" t="s">
        <v>114</v>
      </c>
      <c r="C10" s="103"/>
      <c r="D10" s="174"/>
      <c r="E10" s="172"/>
      <c r="F10" s="24">
        <v>5</v>
      </c>
      <c r="G10" s="21" t="s">
        <v>89</v>
      </c>
      <c r="H10" s="115" t="e">
        <f>D19/D18</f>
        <v>#DIV/0!</v>
      </c>
      <c r="I10" s="106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4.25">
      <c r="A11" s="8"/>
      <c r="B11" s="17" t="s">
        <v>78</v>
      </c>
      <c r="C11" s="18" t="s">
        <v>71</v>
      </c>
      <c r="D11" s="174"/>
      <c r="E11" s="172"/>
      <c r="F11" s="24">
        <v>6</v>
      </c>
      <c r="G11" s="21" t="s">
        <v>90</v>
      </c>
      <c r="H11" s="105" t="e">
        <f>(D11/D18)*360</f>
        <v>#DIV/0!</v>
      </c>
      <c r="I11" s="106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25">
      <c r="A12" s="8"/>
      <c r="B12" s="17" t="s">
        <v>110</v>
      </c>
      <c r="C12" s="18" t="s">
        <v>72</v>
      </c>
      <c r="D12" s="174"/>
      <c r="E12" s="172"/>
      <c r="F12" s="24">
        <v>7</v>
      </c>
      <c r="G12" s="21" t="s">
        <v>91</v>
      </c>
      <c r="H12" s="105" t="e">
        <f>D18/(D6+D7+D8+D9+D10+D11+D12+D13)</f>
        <v>#DIV/0!</v>
      </c>
      <c r="I12" s="106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4.25">
      <c r="A13" s="8"/>
      <c r="B13" s="17" t="s">
        <v>112</v>
      </c>
      <c r="C13" s="18" t="s">
        <v>73</v>
      </c>
      <c r="D13" s="174"/>
      <c r="E13" s="172"/>
      <c r="F13" s="24">
        <v>8</v>
      </c>
      <c r="G13" s="21" t="s">
        <v>156</v>
      </c>
      <c r="H13" s="105" t="e">
        <f>(D12+D8+D9+D10)/D14</f>
        <v>#DIV/0!</v>
      </c>
      <c r="I13" s="106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4.25">
      <c r="A14" s="8"/>
      <c r="B14" s="17" t="s">
        <v>178</v>
      </c>
      <c r="C14" s="18" t="s">
        <v>74</v>
      </c>
      <c r="D14" s="174"/>
      <c r="E14" s="172"/>
      <c r="F14" s="24">
        <v>9</v>
      </c>
      <c r="G14" s="21" t="s">
        <v>92</v>
      </c>
      <c r="H14" s="105" t="e">
        <f>(D14+D15)/D20</f>
        <v>#DIV/0!</v>
      </c>
      <c r="I14" s="106">
        <f>IF(AND((D14+D15)=0,D20&gt;0),3,IF(D20&lt;=0,0,IF(H14&gt;7,1,IF(H14&lt;=0,0,IF(H14&lt;5,3,2)))))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5" thickBot="1">
      <c r="A15" s="8"/>
      <c r="B15" s="19" t="s">
        <v>5</v>
      </c>
      <c r="C15" s="20" t="s">
        <v>75</v>
      </c>
      <c r="D15" s="176"/>
      <c r="E15" s="172"/>
      <c r="F15" s="111">
        <v>10</v>
      </c>
      <c r="G15" s="112" t="s">
        <v>153</v>
      </c>
      <c r="H15" s="113" t="e">
        <f>(((D6+D7+D10+D13)-('2014-DE'!D6+'2014-DE'!D7+'2014-DE'!D10+'2014-DE'!D13)+D22)/('2014-DE'!D6+'2014-DE'!D7+'2014-DE'!D10+'2014-DE'!D13))*100</f>
        <v>#DIV/0!</v>
      </c>
      <c r="I15" s="114">
        <f>IF(AND((D6+D7+D10+D13)=0,D22=0,('2014-DE'!D6+'2014-DE'!D7+'2014-DE'!D10+'2014-DE'!D13)=0),0,IF(('2014-DE'!D6+'2014-DE'!D7+'2014-DE'!D10+'2014-DE'!D13)=0,3,IF(H15&lt;=0,0,IF(H15&lt;2.51,1,IF(H15&gt;5,3,2)))))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6.5" thickBot="1" thickTop="1">
      <c r="A16" s="8"/>
      <c r="B16" s="10"/>
      <c r="C16" s="30"/>
      <c r="D16" s="190"/>
      <c r="E16" s="172"/>
      <c r="F16" s="26" t="s">
        <v>54</v>
      </c>
      <c r="G16" s="27" t="s">
        <v>176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9.25" thickTop="1">
      <c r="A17" s="8"/>
      <c r="B17" s="15" t="s">
        <v>26</v>
      </c>
      <c r="C17" s="16" t="s">
        <v>27</v>
      </c>
      <c r="D17" s="189" t="s">
        <v>79</v>
      </c>
      <c r="E17" s="172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5" thickBot="1">
      <c r="A18" s="8"/>
      <c r="B18" s="17" t="s">
        <v>117</v>
      </c>
      <c r="C18" s="18" t="s">
        <v>80</v>
      </c>
      <c r="D18" s="174"/>
      <c r="E18" s="172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4.25">
      <c r="A19" s="8"/>
      <c r="B19" s="17" t="s">
        <v>118</v>
      </c>
      <c r="C19" s="18" t="s">
        <v>81</v>
      </c>
      <c r="D19" s="174"/>
      <c r="E19" s="172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5" thickBot="1">
      <c r="A20" s="8"/>
      <c r="B20" s="19" t="s">
        <v>163</v>
      </c>
      <c r="C20" s="20" t="s">
        <v>52</v>
      </c>
      <c r="D20" s="176"/>
      <c r="E20" s="172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.75" thickBot="1" thickTop="1">
      <c r="A21" s="8"/>
      <c r="B21" s="10"/>
      <c r="C21" s="30"/>
      <c r="D21" s="190"/>
      <c r="E21" s="191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.75" thickBot="1" thickTop="1">
      <c r="A22" s="8"/>
      <c r="B22" s="35" t="s">
        <v>82</v>
      </c>
      <c r="C22" s="36" t="s">
        <v>83</v>
      </c>
      <c r="D22" s="192"/>
      <c r="E22" s="191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5" thickTop="1">
      <c r="A23" s="8"/>
      <c r="E23" s="193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4.25">
      <c r="A24" s="8"/>
      <c r="E24" s="193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5" thickBot="1">
      <c r="A25" s="8"/>
      <c r="B25" s="10"/>
      <c r="C25" s="30"/>
      <c r="D25" s="190"/>
      <c r="E25" s="193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5" thickBot="1">
      <c r="A26" s="8"/>
      <c r="B26" s="10"/>
      <c r="C26" s="30"/>
      <c r="D26" s="190"/>
      <c r="E26" s="193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5" thickBot="1">
      <c r="A27" s="8"/>
      <c r="B27" s="10"/>
      <c r="C27" s="30"/>
      <c r="D27" s="190"/>
      <c r="E27" s="193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4.25">
      <c r="A28" s="8"/>
      <c r="B28" s="10"/>
      <c r="C28" s="30"/>
      <c r="D28" s="190"/>
      <c r="E28" s="193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4.25">
      <c r="A29" s="8"/>
      <c r="B29" s="10"/>
      <c r="C29" s="30"/>
      <c r="D29" s="190"/>
      <c r="E29" s="193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4.25">
      <c r="A30" s="8"/>
      <c r="B30" s="31"/>
      <c r="C30" s="33"/>
      <c r="D30" s="194"/>
      <c r="E30" s="193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4.25">
      <c r="A31" s="8"/>
      <c r="B31" s="31"/>
      <c r="C31" s="33"/>
      <c r="D31" s="194"/>
      <c r="E31" s="193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4.25">
      <c r="A32" s="8"/>
      <c r="B32" s="31"/>
      <c r="C32" s="33"/>
      <c r="D32" s="194"/>
      <c r="E32" s="193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4.25">
      <c r="A33" s="8"/>
      <c r="B33" s="31"/>
      <c r="C33" s="33"/>
      <c r="D33" s="194"/>
      <c r="E33" s="193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4.25">
      <c r="A34" s="8"/>
      <c r="B34" s="31"/>
      <c r="C34" s="33"/>
      <c r="D34" s="194"/>
      <c r="E34" s="193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4.25">
      <c r="A35" s="8"/>
      <c r="B35" s="31"/>
      <c r="C35" s="33"/>
      <c r="D35" s="194"/>
      <c r="E35" s="193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4.25">
      <c r="A36" s="8"/>
      <c r="B36" s="31"/>
      <c r="C36" s="33"/>
      <c r="D36" s="194"/>
      <c r="E36" s="193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4.25">
      <c r="A37" s="8"/>
      <c r="B37" s="31"/>
      <c r="C37" s="33"/>
      <c r="D37" s="194"/>
      <c r="E37" s="193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4.25">
      <c r="A38" s="8"/>
      <c r="B38" s="31"/>
      <c r="C38" s="33"/>
      <c r="D38" s="194"/>
      <c r="E38" s="193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4.25">
      <c r="A39" s="8"/>
      <c r="B39" s="31"/>
      <c r="C39" s="33"/>
      <c r="D39" s="194"/>
      <c r="E39" s="193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4.25">
      <c r="A40" s="8"/>
      <c r="B40" s="31"/>
      <c r="C40" s="34"/>
      <c r="D40" s="193"/>
      <c r="E40" s="193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4.25">
      <c r="A41" s="8"/>
      <c r="B41" s="31"/>
      <c r="C41" s="34"/>
      <c r="D41" s="193"/>
      <c r="E41" s="193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4.25">
      <c r="A42" s="8"/>
      <c r="B42" s="7"/>
      <c r="C42" s="14"/>
      <c r="D42" s="172"/>
      <c r="E42" s="172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4.25">
      <c r="B43" s="1"/>
      <c r="C43" s="3"/>
      <c r="D43" s="183"/>
      <c r="E43" s="18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4.25">
      <c r="B44" s="1"/>
      <c r="C44" s="3"/>
      <c r="D44" s="183"/>
      <c r="E44" s="18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4.25">
      <c r="B45" s="1"/>
      <c r="C45" s="3"/>
      <c r="D45" s="183"/>
      <c r="E45" s="18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4.25">
      <c r="B46" s="1"/>
      <c r="C46" s="3"/>
      <c r="D46" s="183"/>
      <c r="E46" s="18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4.25">
      <c r="B47" s="1"/>
      <c r="C47" s="3"/>
      <c r="D47" s="183"/>
      <c r="E47" s="18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4.25">
      <c r="B48" s="1"/>
      <c r="C48" s="3"/>
      <c r="D48" s="183"/>
      <c r="E48" s="18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4.25">
      <c r="B49" s="1"/>
      <c r="C49" s="3"/>
      <c r="D49" s="183"/>
      <c r="E49" s="18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4.25">
      <c r="B50" s="1"/>
      <c r="C50" s="3"/>
      <c r="D50" s="183"/>
      <c r="E50" s="18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4.25">
      <c r="B51" s="1"/>
      <c r="C51" s="3"/>
      <c r="D51" s="183"/>
      <c r="E51" s="18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4.25">
      <c r="B52" s="1"/>
      <c r="C52" s="3"/>
      <c r="D52" s="183"/>
      <c r="E52" s="18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4.25">
      <c r="B53" s="1"/>
      <c r="C53" s="3"/>
      <c r="D53" s="183"/>
      <c r="E53" s="18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4.25">
      <c r="B54" s="1"/>
      <c r="C54" s="3"/>
      <c r="D54" s="183"/>
      <c r="E54" s="18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4.25">
      <c r="B55" s="1"/>
      <c r="C55" s="3"/>
      <c r="D55" s="183"/>
      <c r="E55" s="18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4.25">
      <c r="B56" s="1"/>
      <c r="C56" s="3"/>
      <c r="D56" s="183"/>
      <c r="E56" s="18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4.25">
      <c r="B57" s="1"/>
      <c r="C57" s="3"/>
      <c r="D57" s="183"/>
      <c r="E57" s="18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4.25">
      <c r="B58" s="1"/>
      <c r="C58" s="3"/>
      <c r="D58" s="183"/>
      <c r="E58" s="18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4.25">
      <c r="B59" s="1"/>
      <c r="C59" s="3"/>
      <c r="D59" s="183"/>
      <c r="E59" s="18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4.25">
      <c r="B60" s="1"/>
      <c r="C60" s="3"/>
      <c r="D60" s="183"/>
      <c r="E60" s="18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4.25">
      <c r="B61" s="1"/>
      <c r="C61" s="3"/>
      <c r="D61" s="183"/>
      <c r="E61" s="18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4.25">
      <c r="B62" s="1"/>
      <c r="C62" s="3"/>
      <c r="D62" s="183"/>
      <c r="E62" s="18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4.25">
      <c r="B63" s="1"/>
      <c r="C63" s="3"/>
      <c r="D63" s="183"/>
      <c r="E63" s="18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4.25">
      <c r="B64" s="1"/>
      <c r="C64" s="3"/>
      <c r="D64" s="183"/>
      <c r="E64" s="18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4.25">
      <c r="B65" s="1"/>
      <c r="C65" s="3"/>
      <c r="D65" s="183"/>
      <c r="E65" s="18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4.25">
      <c r="B66" s="1"/>
      <c r="C66" s="3"/>
      <c r="D66" s="183"/>
      <c r="E66" s="18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4.25">
      <c r="B67" s="1"/>
      <c r="C67" s="3"/>
      <c r="D67" s="183"/>
      <c r="E67" s="18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4.25">
      <c r="B68" s="1"/>
      <c r="C68" s="3"/>
      <c r="D68" s="183"/>
      <c r="E68" s="18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4.25">
      <c r="B69" s="1"/>
      <c r="C69" s="3"/>
      <c r="D69" s="183"/>
      <c r="E69" s="18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4.25">
      <c r="B70" s="1"/>
      <c r="C70" s="3"/>
      <c r="D70" s="183"/>
      <c r="E70" s="18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4.25">
      <c r="B71" s="1"/>
      <c r="C71" s="3"/>
      <c r="D71" s="183"/>
      <c r="E71" s="18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4.25">
      <c r="B72" s="1"/>
      <c r="C72" s="3"/>
      <c r="D72" s="183"/>
      <c r="E72" s="18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4.25">
      <c r="B73" s="1"/>
      <c r="C73" s="3"/>
      <c r="D73" s="183"/>
      <c r="E73" s="18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4.25">
      <c r="B74" s="1"/>
      <c r="C74" s="3"/>
      <c r="D74" s="183"/>
      <c r="E74" s="18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4.25">
      <c r="B75" s="1"/>
      <c r="C75" s="3"/>
      <c r="D75" s="183"/>
      <c r="E75" s="18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4.25">
      <c r="B76" s="1"/>
      <c r="C76" s="3"/>
      <c r="D76" s="183"/>
      <c r="E76" s="18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4.25">
      <c r="B77" s="1"/>
      <c r="C77" s="3"/>
      <c r="D77" s="183"/>
      <c r="E77" s="18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4.25">
      <c r="B78" s="1"/>
      <c r="C78" s="3"/>
      <c r="D78" s="183"/>
      <c r="E78" s="18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4.25">
      <c r="B79" s="1"/>
      <c r="C79" s="3"/>
      <c r="D79" s="183"/>
      <c r="E79" s="18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4.25">
      <c r="B80" s="1"/>
      <c r="C80" s="3"/>
      <c r="D80" s="183"/>
      <c r="E80" s="18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4.25">
      <c r="B81" s="1"/>
      <c r="C81" s="3"/>
      <c r="D81" s="183"/>
      <c r="E81" s="18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4.25">
      <c r="B82" s="1"/>
      <c r="C82" s="3"/>
      <c r="D82" s="183"/>
      <c r="E82" s="18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4.25">
      <c r="B83" s="1"/>
      <c r="C83" s="3"/>
      <c r="D83" s="183"/>
      <c r="E83" s="18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4.25">
      <c r="B84" s="1"/>
      <c r="C84" s="3"/>
      <c r="D84" s="183"/>
      <c r="E84" s="18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4.25">
      <c r="B85" s="1"/>
      <c r="C85" s="3"/>
      <c r="D85" s="183"/>
      <c r="E85" s="18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4.25">
      <c r="B86" s="1"/>
      <c r="C86" s="3"/>
      <c r="D86" s="183"/>
      <c r="E86" s="18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4.25">
      <c r="B87" s="1"/>
      <c r="C87" s="3"/>
      <c r="D87" s="183"/>
      <c r="E87" s="18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4.25">
      <c r="B88" s="1"/>
      <c r="C88" s="3"/>
      <c r="D88" s="183"/>
      <c r="E88" s="18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4.25">
      <c r="B89" s="1"/>
      <c r="C89" s="3"/>
      <c r="D89" s="183"/>
      <c r="E89" s="18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4.25">
      <c r="B90" s="1"/>
      <c r="C90" s="3"/>
      <c r="D90" s="183"/>
      <c r="E90" s="18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4.25">
      <c r="B91" s="1"/>
      <c r="C91" s="3"/>
      <c r="D91" s="183"/>
      <c r="E91" s="18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4.25">
      <c r="B92" s="1"/>
      <c r="C92" s="3"/>
      <c r="D92" s="183"/>
      <c r="E92" s="18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4.25">
      <c r="B93" s="1"/>
      <c r="C93" s="3"/>
      <c r="D93" s="183"/>
      <c r="E93" s="18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4.25">
      <c r="B94" s="1"/>
      <c r="C94" s="3"/>
      <c r="D94" s="183"/>
      <c r="E94" s="18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4.25">
      <c r="B95" s="1"/>
      <c r="C95" s="3"/>
      <c r="D95" s="183"/>
      <c r="E95" s="18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4.25">
      <c r="B96" s="1"/>
      <c r="C96" s="3"/>
      <c r="D96" s="183"/>
      <c r="E96" s="18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4.25">
      <c r="B97" s="1"/>
      <c r="C97" s="3"/>
      <c r="D97" s="183"/>
      <c r="E97" s="18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4.25">
      <c r="B98" s="1"/>
      <c r="C98" s="3"/>
      <c r="D98" s="183"/>
      <c r="E98" s="18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4.25">
      <c r="B99" s="1"/>
      <c r="C99" s="3"/>
      <c r="D99" s="183"/>
      <c r="E99" s="18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4.25">
      <c r="B100" s="1"/>
      <c r="C100" s="3"/>
      <c r="D100" s="183"/>
      <c r="E100" s="18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4.25">
      <c r="B101" s="1"/>
      <c r="C101" s="3"/>
      <c r="D101" s="183"/>
      <c r="E101" s="18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4.25">
      <c r="B102" s="1"/>
      <c r="C102" s="3"/>
      <c r="D102" s="183"/>
      <c r="E102" s="18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4.25">
      <c r="B103" s="1"/>
      <c r="C103" s="3"/>
      <c r="D103" s="183"/>
      <c r="E103" s="18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4.25">
      <c r="B104" s="1"/>
      <c r="C104" s="3"/>
      <c r="D104" s="183"/>
      <c r="E104" s="18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4.25">
      <c r="B105" s="1"/>
      <c r="C105" s="3"/>
      <c r="D105" s="183"/>
      <c r="E105" s="18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4.25">
      <c r="B106" s="1"/>
      <c r="C106" s="3"/>
      <c r="D106" s="183"/>
      <c r="E106" s="18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4.25">
      <c r="B107" s="1"/>
      <c r="C107" s="3"/>
      <c r="D107" s="183"/>
      <c r="E107" s="18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4.25">
      <c r="B108" s="1"/>
      <c r="C108" s="3"/>
      <c r="D108" s="183"/>
      <c r="E108" s="18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4.25">
      <c r="B109" s="1"/>
      <c r="C109" s="3"/>
      <c r="D109" s="183"/>
      <c r="E109" s="18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4.25">
      <c r="B110" s="1"/>
      <c r="C110" s="3"/>
      <c r="D110" s="183"/>
      <c r="E110" s="18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4.25">
      <c r="B111" s="1"/>
      <c r="C111" s="3"/>
      <c r="D111" s="183"/>
      <c r="E111" s="18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4.25">
      <c r="B112" s="1"/>
      <c r="C112" s="3"/>
      <c r="D112" s="183"/>
      <c r="E112" s="18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4.25">
      <c r="B113" s="1"/>
      <c r="C113" s="3"/>
      <c r="D113" s="183"/>
      <c r="E113" s="18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4.25">
      <c r="B114" s="1"/>
      <c r="C114" s="3"/>
      <c r="D114" s="183"/>
      <c r="E114" s="18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4.25">
      <c r="B115" s="1"/>
      <c r="C115" s="3"/>
      <c r="D115" s="183"/>
      <c r="E115" s="18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4.25">
      <c r="B116" s="1"/>
      <c r="C116" s="3"/>
      <c r="D116" s="183"/>
      <c r="E116" s="18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4.25">
      <c r="B117" s="1"/>
      <c r="C117" s="3"/>
      <c r="D117" s="183"/>
      <c r="E117" s="18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4.25">
      <c r="B118" s="1"/>
      <c r="C118" s="3"/>
      <c r="D118" s="183"/>
      <c r="E118" s="18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4.25">
      <c r="B119" s="1"/>
      <c r="C119" s="3"/>
      <c r="D119" s="183"/>
      <c r="E119" s="18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4.25">
      <c r="B120" s="1"/>
      <c r="C120" s="3"/>
      <c r="D120" s="183"/>
      <c r="E120" s="18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4.25">
      <c r="B121" s="1"/>
      <c r="C121" s="3"/>
      <c r="D121" s="183"/>
      <c r="E121" s="18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4.25">
      <c r="B122" s="1"/>
      <c r="C122" s="3"/>
      <c r="D122" s="183"/>
      <c r="E122" s="18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4.25">
      <c r="B123" s="1"/>
      <c r="C123" s="3"/>
      <c r="D123" s="183"/>
      <c r="E123" s="18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4.25">
      <c r="B124" s="1"/>
      <c r="C124" s="3"/>
      <c r="D124" s="183"/>
      <c r="E124" s="18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4.25">
      <c r="B125" s="1"/>
      <c r="C125" s="3"/>
      <c r="D125" s="183"/>
      <c r="E125" s="18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4.25">
      <c r="B126" s="1"/>
      <c r="C126" s="3"/>
      <c r="D126" s="183"/>
      <c r="E126" s="18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4.25">
      <c r="B127" s="1"/>
      <c r="C127" s="3"/>
      <c r="D127" s="183"/>
      <c r="E127" s="18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4.25">
      <c r="B128" s="1"/>
      <c r="C128" s="3"/>
      <c r="D128" s="183"/>
      <c r="E128" s="183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4.25">
      <c r="B129" s="1"/>
      <c r="C129" s="3"/>
      <c r="D129" s="183"/>
      <c r="E129" s="18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4.25">
      <c r="B130" s="1"/>
      <c r="C130" s="3"/>
      <c r="D130" s="183"/>
      <c r="E130" s="18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4.25">
      <c r="B131" s="1"/>
      <c r="C131" s="3"/>
      <c r="D131" s="183"/>
      <c r="E131" s="18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4.25">
      <c r="B132" s="1"/>
      <c r="C132" s="3"/>
      <c r="D132" s="183"/>
      <c r="E132" s="18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4.25">
      <c r="B133" s="1"/>
      <c r="C133" s="3"/>
      <c r="D133" s="183"/>
      <c r="E133" s="18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4.25">
      <c r="B134" s="1"/>
      <c r="C134" s="3"/>
      <c r="D134" s="183"/>
      <c r="E134" s="18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4.25">
      <c r="B135" s="1"/>
      <c r="C135" s="3"/>
      <c r="D135" s="183"/>
      <c r="E135" s="18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4.25">
      <c r="B136" s="1"/>
      <c r="C136" s="3"/>
      <c r="D136" s="183"/>
      <c r="E136" s="18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4.25">
      <c r="B137" s="1"/>
      <c r="C137" s="3"/>
      <c r="D137" s="183"/>
      <c r="E137" s="18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4.25">
      <c r="B138" s="1"/>
      <c r="C138" s="3"/>
      <c r="D138" s="183"/>
      <c r="E138" s="18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4.25">
      <c r="B139" s="1"/>
      <c r="C139" s="3"/>
      <c r="D139" s="183"/>
      <c r="E139" s="18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4.25">
      <c r="B140" s="1"/>
      <c r="C140" s="3"/>
      <c r="D140" s="183"/>
      <c r="E140" s="18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4.25">
      <c r="B141" s="1"/>
      <c r="C141" s="3"/>
      <c r="D141" s="183"/>
      <c r="E141" s="18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4.25">
      <c r="B142" s="1"/>
      <c r="C142" s="3"/>
      <c r="D142" s="183"/>
      <c r="E142" s="18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4.25">
      <c r="B143" s="1"/>
      <c r="C143" s="3"/>
      <c r="D143" s="183"/>
      <c r="E143" s="18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4.25">
      <c r="B144" s="1"/>
      <c r="C144" s="3"/>
      <c r="D144" s="183"/>
      <c r="E144" s="18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4.25">
      <c r="B145" s="1"/>
      <c r="C145" s="3"/>
      <c r="D145" s="183"/>
      <c r="E145" s="18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4.25">
      <c r="B146" s="1"/>
      <c r="C146" s="3"/>
      <c r="D146" s="183"/>
      <c r="E146" s="18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4.25">
      <c r="B147" s="1"/>
      <c r="C147" s="3"/>
      <c r="D147" s="183"/>
      <c r="E147" s="18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4.25">
      <c r="B148" s="1"/>
      <c r="C148" s="3"/>
      <c r="D148" s="183"/>
      <c r="E148" s="183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4.25">
      <c r="B149" s="1"/>
      <c r="C149" s="3"/>
      <c r="D149" s="183"/>
      <c r="E149" s="18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4.25">
      <c r="B150" s="1"/>
      <c r="C150" s="3"/>
      <c r="D150" s="183"/>
      <c r="E150" s="18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4.25">
      <c r="B151" s="1"/>
      <c r="C151" s="3"/>
      <c r="D151" s="183"/>
      <c r="E151" s="18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4.25">
      <c r="B152" s="1"/>
      <c r="C152" s="3"/>
      <c r="D152" s="183"/>
      <c r="E152" s="18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4.25">
      <c r="B153" s="1"/>
      <c r="C153" s="3"/>
      <c r="D153" s="183"/>
      <c r="E153" s="18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4.25">
      <c r="B154" s="1"/>
      <c r="C154" s="3"/>
      <c r="D154" s="183"/>
      <c r="E154" s="18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4.25">
      <c r="B155" s="1"/>
      <c r="C155" s="3"/>
      <c r="D155" s="183"/>
      <c r="E155" s="18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4.25">
      <c r="B156" s="1"/>
      <c r="C156" s="3"/>
      <c r="D156" s="183"/>
      <c r="E156" s="18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4.25">
      <c r="B157" s="1"/>
      <c r="C157" s="3"/>
      <c r="D157" s="183"/>
      <c r="E157" s="18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4.25">
      <c r="B158" s="1"/>
      <c r="C158" s="3"/>
      <c r="D158" s="183"/>
      <c r="E158" s="18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4.25">
      <c r="B159" s="1"/>
      <c r="C159" s="3"/>
      <c r="D159" s="183"/>
      <c r="E159" s="18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4.25">
      <c r="B160" s="1"/>
      <c r="C160" s="3"/>
      <c r="D160" s="183"/>
      <c r="E160" s="18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4.25">
      <c r="B161" s="1"/>
      <c r="C161" s="3"/>
      <c r="D161" s="183"/>
      <c r="E161" s="18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4.25">
      <c r="B162" s="1"/>
      <c r="C162" s="3"/>
      <c r="D162" s="183"/>
      <c r="E162" s="183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4.25">
      <c r="B163" s="1"/>
      <c r="C163" s="3"/>
      <c r="D163" s="183"/>
      <c r="E163" s="18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4.25">
      <c r="B164" s="1"/>
      <c r="C164" s="3"/>
      <c r="D164" s="183"/>
      <c r="E164" s="183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4.25">
      <c r="B165" s="1"/>
      <c r="C165" s="3"/>
      <c r="D165" s="183"/>
      <c r="E165" s="183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4.25">
      <c r="B166" s="1"/>
      <c r="C166" s="3"/>
      <c r="D166" s="183"/>
      <c r="E166" s="18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4.25">
      <c r="B167" s="1"/>
      <c r="C167" s="3"/>
      <c r="D167" s="183"/>
      <c r="E167" s="183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4.25">
      <c r="B168" s="1"/>
      <c r="C168" s="3"/>
      <c r="D168" s="183"/>
      <c r="E168" s="183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4.25">
      <c r="B169" s="1"/>
      <c r="C169" s="3"/>
      <c r="D169" s="183"/>
      <c r="E169" s="18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4.25">
      <c r="B170" s="1"/>
      <c r="C170" s="3"/>
      <c r="D170" s="183"/>
      <c r="E170" s="18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4.25">
      <c r="B171" s="1"/>
      <c r="C171" s="3"/>
      <c r="D171" s="183"/>
      <c r="E171" s="18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4.25">
      <c r="B172" s="1"/>
      <c r="C172" s="3"/>
      <c r="D172" s="183"/>
      <c r="E172" s="18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4.25">
      <c r="B173" s="1"/>
      <c r="C173" s="3"/>
      <c r="D173" s="183"/>
      <c r="E173" s="18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4.25">
      <c r="B174" s="1"/>
      <c r="C174" s="3"/>
      <c r="D174" s="183"/>
      <c r="E174" s="18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4.25">
      <c r="B175" s="1"/>
      <c r="C175" s="3"/>
      <c r="D175" s="183"/>
      <c r="E175" s="18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4.25">
      <c r="B176" s="1"/>
      <c r="C176" s="3"/>
      <c r="D176" s="183"/>
      <c r="E176" s="18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4.25">
      <c r="B177" s="1"/>
      <c r="C177" s="3"/>
      <c r="D177" s="183"/>
      <c r="E177" s="18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4.25">
      <c r="B178" s="1"/>
      <c r="C178" s="3"/>
      <c r="D178" s="183"/>
      <c r="E178" s="18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4.25">
      <c r="B179" s="1"/>
      <c r="C179" s="3"/>
      <c r="D179" s="183"/>
      <c r="E179" s="18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4.25">
      <c r="B180" s="1"/>
      <c r="C180" s="3"/>
      <c r="D180" s="183"/>
      <c r="E180" s="18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4.25">
      <c r="B181" s="1"/>
      <c r="C181" s="3"/>
      <c r="D181" s="183"/>
      <c r="E181" s="18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4.25">
      <c r="B182" s="1"/>
      <c r="C182" s="3"/>
      <c r="D182" s="183"/>
      <c r="E182" s="183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4.25">
      <c r="B183" s="1"/>
      <c r="C183" s="3"/>
      <c r="D183" s="183"/>
      <c r="E183" s="18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4.25">
      <c r="B184" s="1"/>
      <c r="C184" s="3"/>
      <c r="D184" s="183"/>
      <c r="E184" s="183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4.25">
      <c r="B185" s="1"/>
      <c r="C185" s="3"/>
      <c r="D185" s="183"/>
      <c r="E185" s="183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4.25">
      <c r="B186" s="1"/>
      <c r="C186" s="3"/>
      <c r="D186" s="183"/>
      <c r="E186" s="18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4.25">
      <c r="B187" s="1"/>
      <c r="C187" s="3"/>
      <c r="D187" s="183"/>
      <c r="E187" s="183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4.25">
      <c r="B188" s="1"/>
      <c r="C188" s="3"/>
      <c r="D188" s="183"/>
      <c r="E188" s="18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4.25">
      <c r="B189" s="1"/>
      <c r="C189" s="3"/>
      <c r="D189" s="183"/>
      <c r="E189" s="18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4.25">
      <c r="B190" s="1"/>
      <c r="C190" s="3"/>
      <c r="D190" s="183"/>
      <c r="E190" s="18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4.25">
      <c r="B191" s="1"/>
      <c r="C191" s="3"/>
      <c r="D191" s="183"/>
      <c r="E191" s="18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4.25">
      <c r="B192" s="1"/>
      <c r="C192" s="3"/>
      <c r="D192" s="183"/>
      <c r="E192" s="18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4.25">
      <c r="B193" s="1"/>
      <c r="C193" s="3"/>
      <c r="D193" s="183"/>
      <c r="E193" s="18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4.25">
      <c r="B194" s="1"/>
      <c r="C194" s="3"/>
      <c r="D194" s="183"/>
      <c r="E194" s="18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4.25">
      <c r="B195" s="1"/>
      <c r="C195" s="3"/>
      <c r="D195" s="183"/>
      <c r="E195" s="18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4.25">
      <c r="B196" s="1"/>
      <c r="C196" s="3"/>
      <c r="D196" s="183"/>
      <c r="E196" s="18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4.25">
      <c r="B197" s="1"/>
      <c r="C197" s="3"/>
      <c r="D197" s="183"/>
      <c r="E197" s="18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4.25">
      <c r="B198" s="1"/>
      <c r="C198" s="3"/>
      <c r="D198" s="183"/>
      <c r="E198" s="183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4.25">
      <c r="B199" s="1"/>
      <c r="C199" s="3"/>
      <c r="D199" s="183"/>
      <c r="E199" s="18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4.25">
      <c r="B200" s="1"/>
      <c r="C200" s="3"/>
      <c r="D200" s="183"/>
      <c r="E200" s="183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4.25">
      <c r="B201" s="1"/>
      <c r="C201" s="3"/>
      <c r="D201" s="183"/>
      <c r="E201" s="183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4.25">
      <c r="B202" s="1"/>
      <c r="C202" s="3"/>
      <c r="D202" s="183"/>
      <c r="E202" s="18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4.25">
      <c r="B203" s="1"/>
      <c r="C203" s="3"/>
      <c r="D203" s="183"/>
      <c r="E203" s="183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4.25">
      <c r="B204" s="1"/>
      <c r="C204" s="3"/>
      <c r="D204" s="183"/>
      <c r="E204" s="183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4.25">
      <c r="B205" s="1"/>
      <c r="C205" s="3"/>
      <c r="D205" s="183"/>
      <c r="E205" s="18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4.25">
      <c r="B206" s="1"/>
      <c r="C206" s="3"/>
      <c r="D206" s="183"/>
      <c r="E206" s="18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4.25">
      <c r="B207" s="1"/>
      <c r="C207" s="3"/>
      <c r="D207" s="183"/>
      <c r="E207" s="18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4.25">
      <c r="B208" s="1"/>
      <c r="C208" s="3"/>
      <c r="D208" s="183"/>
      <c r="E208" s="18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4.25">
      <c r="B209" s="1"/>
      <c r="C209" s="3"/>
      <c r="D209" s="183"/>
      <c r="E209" s="18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4.25">
      <c r="B210" s="1"/>
      <c r="C210" s="3"/>
      <c r="D210" s="183"/>
      <c r="E210" s="18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4.25">
      <c r="B211" s="1"/>
      <c r="C211" s="3"/>
      <c r="D211" s="183"/>
      <c r="E211" s="18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4.25">
      <c r="B212" s="1"/>
      <c r="C212" s="3"/>
      <c r="D212" s="183"/>
      <c r="E212" s="18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4.25">
      <c r="B213" s="1"/>
      <c r="C213" s="3"/>
      <c r="D213" s="183"/>
      <c r="E213" s="18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4.25">
      <c r="B214" s="1"/>
      <c r="C214" s="3"/>
      <c r="D214" s="183"/>
      <c r="E214" s="183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4.25">
      <c r="B215" s="1"/>
      <c r="C215" s="3"/>
      <c r="D215" s="183"/>
      <c r="E215" s="18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4.25">
      <c r="B216" s="1"/>
      <c r="C216" s="3"/>
      <c r="D216" s="183"/>
      <c r="E216" s="183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4.25">
      <c r="B217" s="1"/>
      <c r="C217" s="3"/>
      <c r="D217" s="183"/>
      <c r="E217" s="183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4.25">
      <c r="B218" s="1"/>
      <c r="C218" s="3"/>
      <c r="D218" s="183"/>
      <c r="E218" s="18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4.25">
      <c r="B219" s="1"/>
      <c r="C219" s="3"/>
      <c r="D219" s="183"/>
      <c r="E219" s="183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4.25">
      <c r="B220" s="1"/>
      <c r="C220" s="3"/>
      <c r="D220" s="183"/>
      <c r="E220" s="183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4.25">
      <c r="B221" s="1"/>
      <c r="C221" s="3"/>
      <c r="D221" s="183"/>
      <c r="E221" s="18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4.25">
      <c r="B222" s="1"/>
      <c r="C222" s="3"/>
      <c r="D222" s="183"/>
      <c r="E222" s="18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4.25">
      <c r="B223" s="1"/>
      <c r="C223" s="3"/>
      <c r="D223" s="183"/>
      <c r="E223" s="18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4.25">
      <c r="B224" s="1"/>
      <c r="C224" s="3"/>
      <c r="D224" s="183"/>
      <c r="E224" s="18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4.25">
      <c r="B225" s="1"/>
      <c r="C225" s="3"/>
      <c r="D225" s="183"/>
      <c r="E225" s="18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4.25">
      <c r="B226" s="1"/>
      <c r="C226" s="3"/>
      <c r="D226" s="183"/>
      <c r="E226" s="18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4.25">
      <c r="B227" s="1"/>
      <c r="C227" s="3"/>
      <c r="D227" s="183"/>
      <c r="E227" s="18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4.25">
      <c r="B228" s="1"/>
      <c r="C228" s="3"/>
      <c r="D228" s="183"/>
      <c r="E228" s="18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4.25">
      <c r="B229" s="1"/>
      <c r="C229" s="3"/>
      <c r="D229" s="183"/>
      <c r="E229" s="18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4.25">
      <c r="B230" s="1"/>
      <c r="C230" s="3"/>
      <c r="D230" s="183"/>
      <c r="E230" s="183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4.25">
      <c r="B231" s="1"/>
      <c r="C231" s="3"/>
      <c r="D231" s="183"/>
      <c r="E231" s="18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4.25">
      <c r="B232" s="1"/>
      <c r="C232" s="3"/>
      <c r="D232" s="183"/>
      <c r="E232" s="183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4.25">
      <c r="B233" s="1"/>
      <c r="C233" s="3"/>
      <c r="D233" s="183"/>
      <c r="E233" s="183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4.25">
      <c r="B234" s="1"/>
      <c r="C234" s="3"/>
      <c r="D234" s="183"/>
      <c r="E234" s="18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4.25">
      <c r="B235" s="1"/>
      <c r="C235" s="3"/>
      <c r="D235" s="183"/>
      <c r="E235" s="183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4.25">
      <c r="B236" s="1"/>
      <c r="C236" s="3"/>
      <c r="D236" s="183"/>
      <c r="E236" s="183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4.25">
      <c r="B237" s="1"/>
      <c r="C237" s="3"/>
      <c r="D237" s="183"/>
      <c r="E237" s="18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4.25">
      <c r="B238" s="1"/>
      <c r="C238" s="3"/>
      <c r="D238" s="183"/>
      <c r="E238" s="18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4.25">
      <c r="B239" s="1"/>
      <c r="C239" s="3"/>
      <c r="D239" s="183"/>
      <c r="E239" s="18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4.25">
      <c r="B240" s="1"/>
      <c r="C240" s="3"/>
      <c r="D240" s="183"/>
      <c r="E240" s="18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4.25">
      <c r="B241" s="1"/>
      <c r="C241" s="3"/>
      <c r="D241" s="183"/>
      <c r="E241" s="18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4.25">
      <c r="B242" s="1"/>
      <c r="C242" s="3"/>
      <c r="D242" s="183"/>
      <c r="E242" s="18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4.25">
      <c r="B243" s="1"/>
      <c r="C243" s="3"/>
      <c r="D243" s="183"/>
      <c r="E243" s="18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4.25">
      <c r="B244" s="1"/>
      <c r="C244" s="3"/>
      <c r="D244" s="183"/>
      <c r="E244" s="183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4.25">
      <c r="B245" s="1"/>
      <c r="C245" s="3"/>
      <c r="D245" s="183"/>
      <c r="E245" s="18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4.25">
      <c r="B246" s="1"/>
      <c r="C246" s="3"/>
      <c r="D246" s="183"/>
      <c r="E246" s="183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4.25">
      <c r="B247" s="1"/>
      <c r="C247" s="3"/>
      <c r="D247" s="183"/>
      <c r="E247" s="183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4.25">
      <c r="B248" s="1"/>
      <c r="C248" s="3"/>
      <c r="D248" s="183"/>
      <c r="E248" s="18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4.25">
      <c r="B249" s="1"/>
      <c r="C249" s="3"/>
      <c r="D249" s="183"/>
      <c r="E249" s="183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4.25">
      <c r="B250" s="1"/>
      <c r="C250" s="3"/>
      <c r="D250" s="183"/>
      <c r="E250" s="183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4.25">
      <c r="B251" s="1"/>
      <c r="C251" s="3"/>
      <c r="D251" s="183"/>
      <c r="E251" s="18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4.25">
      <c r="B252" s="1"/>
      <c r="C252" s="3"/>
      <c r="D252" s="183"/>
      <c r="E252" s="18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4.25">
      <c r="B253" s="1"/>
      <c r="C253" s="3"/>
      <c r="D253" s="183"/>
      <c r="E253" s="18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4.25">
      <c r="B254" s="1"/>
      <c r="C254" s="3"/>
      <c r="D254" s="183"/>
      <c r="E254" s="18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</sheetData>
  <sheetProtection sheet="1" objects="1" scenarios="1" formatCells="0"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cp:keywords/>
  <dc:description>pouze orientační</dc:description>
  <cp:lastModifiedBy>Owner</cp:lastModifiedBy>
  <cp:lastPrinted>2007-02-07T13:11:42Z</cp:lastPrinted>
  <dcterms:created xsi:type="dcterms:W3CDTF">1997-01-24T11:07:25Z</dcterms:created>
  <dcterms:modified xsi:type="dcterms:W3CDTF">2017-12-12T01:48:04Z</dcterms:modified>
  <cp:category/>
  <cp:version/>
  <cp:contentType/>
  <cp:contentStatus/>
</cp:coreProperties>
</file>