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tra\CLLD\Strategie\PRV_Vyzva\PRV_Výzva_3\Dokumenty\"/>
    </mc:Choice>
  </mc:AlternateContent>
  <xr:revisionPtr revIDLastSave="0" documentId="8_{7A199FB8-B78A-4D12-926D-395D79E2A192}" xr6:coauthVersionLast="43" xr6:coauthVersionMax="43" xr10:uidLastSave="{00000000-0000-0000-0000-000000000000}"/>
  <bookViews>
    <workbookView xWindow="-120" yWindow="-120" windowWidth="29040" windowHeight="16440" tabRatio="847" xr2:uid="{00000000-000D-0000-FFFF-FFFF00000000}"/>
  </bookViews>
  <sheets>
    <sheet name="postup" sheetId="16" r:id="rId1"/>
    <sheet name="2018-ÚČ" sheetId="52" r:id="rId2"/>
    <sheet name="2017-ÚČ" sheetId="51" r:id="rId3"/>
    <sheet name="2016-ÚČ" sheetId="45" r:id="rId4"/>
    <sheet name="2015-ÚČ" sheetId="43" r:id="rId5"/>
    <sheet name="2014-ÚČ" sheetId="35" r:id="rId6"/>
    <sheet name="2013-ÚČ" sheetId="29" r:id="rId7"/>
    <sheet name="2018-DE" sheetId="53" r:id="rId8"/>
    <sheet name="2017-DE" sheetId="50" r:id="rId9"/>
    <sheet name="2016-DE" sheetId="47" r:id="rId10"/>
    <sheet name="2015-DE" sheetId="44" r:id="rId11"/>
    <sheet name="2014-DE" sheetId="38" r:id="rId12"/>
    <sheet name="PomocnyMCA" sheetId="4" state="veryHidden" r:id="rId13"/>
    <sheet name="2013-DE" sheetId="42" r:id="rId14"/>
    <sheet name="bodování" sheetId="3" r:id="rId15"/>
  </sheets>
  <definedNames>
    <definedName name="_xlnm.Print_Area" localSheetId="13">'2013-DE'!$A$1:$I$15</definedName>
    <definedName name="_xlnm.Print_Area" localSheetId="11">'2014-DE'!$A$1:$I$27</definedName>
  </definedNames>
  <calcPr calcId="181029"/>
</workbook>
</file>

<file path=xl/calcChain.xml><?xml version="1.0" encoding="utf-8"?>
<calcChain xmlns="http://schemas.openxmlformats.org/spreadsheetml/2006/main">
  <c r="I15" i="52" l="1"/>
  <c r="I15" i="53"/>
  <c r="I15" i="38" l="1"/>
  <c r="H15" i="38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35"/>
  <c r="I15" i="35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J8" i="52"/>
  <c r="I8" i="52"/>
  <c r="J7" i="52"/>
  <c r="I7" i="52"/>
  <c r="J6" i="52"/>
  <c r="I6" i="52"/>
  <c r="J16" i="52" l="1"/>
  <c r="I14" i="38"/>
  <c r="I14" i="44"/>
  <c r="I14" i="47"/>
  <c r="I14" i="50"/>
  <c r="H15" i="50" l="1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5" i="3" l="1"/>
  <c r="H24" i="3"/>
  <c r="H9" i="3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38" l="1"/>
  <c r="I16" i="44"/>
  <c r="I16" i="47"/>
  <c r="J16" i="35"/>
  <c r="J16" i="43"/>
  <c r="J16" i="45"/>
  <c r="H14" i="3" l="1"/>
  <c r="H17" i="3"/>
  <c r="H13" i="3"/>
  <c r="H22" i="3"/>
  <c r="H12" i="3"/>
  <c r="H16" i="3"/>
  <c r="H18" i="3"/>
  <c r="I18" i="3" s="1"/>
  <c r="H21" i="3"/>
  <c r="I21" i="3" s="1"/>
  <c r="H25" i="3"/>
  <c r="I9" i="3"/>
  <c r="H26" i="3"/>
  <c r="H8" i="3"/>
  <c r="H23" i="3"/>
  <c r="I23" i="3" s="1"/>
  <c r="H11" i="3"/>
  <c r="H20" i="3"/>
  <c r="H19" i="3"/>
  <c r="H6" i="3"/>
  <c r="H7" i="3"/>
  <c r="I7" i="3" s="1"/>
  <c r="H10" i="3"/>
  <c r="I15" i="3"/>
  <c r="I12" i="3"/>
  <c r="I24" i="3"/>
  <c r="I6" i="3"/>
  <c r="I13" i="3"/>
  <c r="I14" i="3"/>
  <c r="I17" i="3"/>
  <c r="I25" i="3"/>
  <c r="I16" i="3"/>
  <c r="I20" i="3"/>
  <c r="I26" i="3"/>
  <c r="I11" i="3"/>
  <c r="I8" i="3"/>
  <c r="I19" i="3"/>
  <c r="I22" i="3"/>
  <c r="I10" i="3"/>
</calcChain>
</file>

<file path=xl/sharedStrings.xml><?xml version="1.0" encoding="utf-8"?>
<sst xmlns="http://schemas.openxmlformats.org/spreadsheetml/2006/main" count="1059" uniqueCount="334">
  <si>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</si>
  <si>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</si>
  <si>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</si>
  <si>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</si>
  <si>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</si>
  <si>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</si>
  <si>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</si>
  <si>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</si>
  <si>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</si>
  <si>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</si>
  <si>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</si>
  <si>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</si>
  <si>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</si>
  <si>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</si>
  <si>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</si>
  <si>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</si>
  <si>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</si>
  <si>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</si>
  <si>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</si>
  <si>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</si>
  <si>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</si>
  <si>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</si>
  <si>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</si>
  <si>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</si>
  <si>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</si>
  <si>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</si>
  <si>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</si>
  <si>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</si>
  <si>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</si>
  <si>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</si>
  <si>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</si>
  <si>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</si>
  <si>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</si>
  <si>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</si>
  <si>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</si>
  <si>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</si>
  <si>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</si>
  <si>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</si>
  <si>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</si>
  <si>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</si>
  <si>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</si>
  <si>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</si>
  <si>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</si>
  <si>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</si>
  <si>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</si>
  <si>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</si>
  <si>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</si>
  <si>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</si>
  <si>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</si>
  <si>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</si>
  <si>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</si>
  <si>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</si>
  <si>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</si>
  <si>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</si>
  <si>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</si>
  <si>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</si>
  <si>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</si>
  <si>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</si>
  <si>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</si>
  <si>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</si>
  <si>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</si>
  <si>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</si>
  <si>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</si>
  <si>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</si>
  <si>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</si>
  <si>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</si>
  <si>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</si>
  <si>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</si>
  <si>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</si>
  <si>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</si>
  <si>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</si>
  <si>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</si>
  <si>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</si>
  <si>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</si>
  <si>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</si>
  <si>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</si>
  <si>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</si>
  <si>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</si>
  <si>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</si>
  <si>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</si>
  <si>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</si>
  <si>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</si>
  <si>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</si>
  <si>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</si>
  <si>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</si>
  <si>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</si>
  <si>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</si>
  <si>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</si>
  <si>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</si>
  <si>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</si>
  <si>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</si>
  <si>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</si>
  <si>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</si>
  <si>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</si>
  <si>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</si>
  <si>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</si>
  <si>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</si>
  <si>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</si>
  <si>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</si>
  <si>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</si>
  <si>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</si>
  <si>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</si>
  <si>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</si>
  <si>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</si>
  <si>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</si>
  <si>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</si>
  <si>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</si>
  <si>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</si>
  <si>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</si>
  <si>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</si>
  <si>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</si>
  <si>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</si>
  <si>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</si>
  <si>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</si>
  <si>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</si>
  <si>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</si>
  <si>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</si>
  <si>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</si>
  <si>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</si>
  <si>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</si>
  <si>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</si>
  <si>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</si>
  <si>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Krátkodobé bankovní úvěry</t>
  </si>
  <si>
    <t>080</t>
  </si>
  <si>
    <t>083</t>
  </si>
  <si>
    <t>089</t>
  </si>
  <si>
    <t>105</t>
  </si>
  <si>
    <t>120</t>
  </si>
  <si>
    <t>121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</si>
  <si>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</si>
  <si>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</si>
  <si>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</si>
  <si>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</si>
  <si>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</si>
  <si>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</si>
  <si>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</si>
  <si>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</si>
  <si>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</si>
  <si>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</si>
  <si>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</si>
  <si>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</si>
  <si>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</si>
  <si>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</si>
  <si>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</si>
  <si>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</si>
  <si>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</si>
  <si>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</si>
  <si>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</si>
  <si>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</si>
  <si>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</si>
  <si>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</si>
  <si>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</si>
  <si>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</si>
  <si>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</si>
  <si>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</si>
  <si>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</si>
  <si>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</si>
  <si>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</si>
  <si>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</si>
  <si>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</si>
  <si>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</si>
  <si>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</si>
  <si>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</si>
  <si>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</si>
  <si>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</si>
  <si>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</si>
  <si>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</si>
  <si>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</si>
  <si>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</si>
  <si>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</si>
  <si>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</si>
  <si>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</si>
  <si>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</si>
  <si>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</si>
  <si>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</si>
  <si>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</si>
  <si>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</si>
  <si>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</si>
  <si>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</si>
  <si>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</si>
  <si>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</si>
  <si>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</si>
  <si>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</si>
  <si>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</si>
  <si>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</si>
  <si>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</si>
  <si>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</si>
  <si>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</si>
  <si>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</si>
  <si>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</si>
  <si>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</si>
  <si>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</si>
  <si>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</si>
  <si>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</si>
  <si>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</si>
  <si>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</si>
  <si>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</si>
  <si>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</si>
  <si>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</si>
  <si>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</si>
  <si>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</si>
  <si>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</si>
  <si>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</si>
  <si>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</si>
  <si>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</si>
  <si>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</si>
  <si>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</si>
  <si>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</si>
  <si>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</si>
  <si>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</si>
  <si>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</si>
  <si>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</si>
  <si>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</si>
  <si>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</si>
  <si>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</si>
  <si>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</si>
  <si>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</si>
  <si>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</si>
  <si>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</si>
  <si>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</si>
  <si>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</si>
  <si>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</si>
  <si>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</si>
  <si>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</si>
  <si>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</si>
  <si>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</si>
  <si>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</si>
  <si>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</si>
  <si>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</si>
  <si>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</si>
  <si>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</si>
  <si>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</si>
  <si>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</si>
  <si>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</si>
  <si>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</si>
  <si>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</si>
  <si>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</si>
  <si>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</si>
  <si>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</si>
  <si>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</si>
  <si>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</si>
  <si>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</si>
  <si>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</si>
  <si>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</si>
  <si>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</si>
  <si>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</si>
  <si>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</si>
  <si>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</si>
  <si>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</si>
  <si>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</si>
  <si>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</si>
  <si>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</si>
  <si>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</si>
  <si>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</si>
  <si>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</si>
  <si>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</si>
  <si>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</si>
  <si>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</si>
  <si>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</si>
  <si>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</si>
  <si>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</si>
  <si>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</si>
  <si>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</si>
  <si>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</si>
  <si>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</si>
  <si>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</si>
  <si>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za účetnictví roky 2016, 2015, 2014</t>
  </si>
  <si>
    <t>za účetnictví roky 2016, 2015</t>
  </si>
  <si>
    <t>za daňovou evidenci roky 2016, 2015, 2014</t>
  </si>
  <si>
    <t>za daňovou evidenci roky 2016, 2015</t>
  </si>
  <si>
    <t>za účetnictví roky 2016, 2015 a daňovou evidenci rok 2014</t>
  </si>
  <si>
    <t>za účetnictví rok 2016 a daňovou evidenci roky 2015, 2014</t>
  </si>
  <si>
    <t>za účetnictví rok 2016 a daňovou evidenci rok 2015</t>
  </si>
  <si>
    <t>Počet bodů celkem za rok 2016</t>
  </si>
  <si>
    <t>do (včetně)</t>
  </si>
  <si>
    <t>2017-ÚČ, 2016-ÚČ, 2015-ÚČ</t>
  </si>
  <si>
    <t>za účetnictví roky 2017, 2016, 2015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</si>
  <si>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</si>
  <si>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</si>
  <si>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</si>
  <si>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</si>
  <si>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</si>
  <si>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</si>
  <si>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</si>
  <si>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</si>
  <si>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</si>
  <si>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Výsledek ukazatelů za rok 2017</t>
  </si>
  <si>
    <t>Počet bodů celkem za rok 2017</t>
  </si>
  <si>
    <t>2017-ÚČ, 2016-DE, 2015-DE</t>
  </si>
  <si>
    <t>za účetnictví rok 2017 a daňovou evidenci roky 2016, 2015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</si>
  <si>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</si>
  <si>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</si>
  <si>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</si>
  <si>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</si>
  <si>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</si>
  <si>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</si>
  <si>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</si>
  <si>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</si>
  <si>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</si>
  <si>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</si>
  <si>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</si>
  <si>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</si>
  <si>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</si>
  <si>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</si>
  <si>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</si>
  <si>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</si>
  <si>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</si>
  <si>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</si>
  <si>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2018-ÚČ, 2017-ÚČ</t>
  </si>
  <si>
    <t xml:space="preserve"> 2017-ÚČ, 2016-ÚČ 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</si>
  <si>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</si>
  <si>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</si>
  <si>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</si>
  <si>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</si>
  <si>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</si>
  <si>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</si>
  <si>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</si>
  <si>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</si>
  <si>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 xml:space="preserve">za daňovou evidenci roky 2018, 2017 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</si>
  <si>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</si>
  <si>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</si>
  <si>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</si>
  <si>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>z Přiznání k dani z příjmů fyzických osob u žadatelů s daňovou evidencí</t>
  </si>
  <si>
    <t xml:space="preserve">Rozvaha </t>
  </si>
  <si>
    <t xml:space="preserve">Výkaz zisku a ztráty </t>
  </si>
  <si>
    <t>Rozvaha</t>
  </si>
  <si>
    <t>Výkaz zisku a ztráty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</si>
  <si>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</si>
  <si>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</si>
  <si>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</si>
  <si>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</si>
  <si>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Přiznání k dani z příjmů fyzických osob 2014</t>
  </si>
  <si>
    <t>Přiznání k dani z příjmů fyzických osob 2013</t>
  </si>
  <si>
    <t>dle příslušných roků (lze i např.: rok 2016 - daňová evidence a roky 2017, 2018 - účetnictví, tj. žadatel přešel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</si>
</sst>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9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9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9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A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A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A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>
          <a:extLst>
            <a:ext uri="{FF2B5EF4-FFF2-40B4-BE49-F238E27FC236}">
              <a16:creationId xmlns:a16="http://schemas.microsoft.com/office/drawing/2014/main" id="{00000000-0008-0000-0B00-000081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>
          <a:extLst>
            <a:ext uri="{FF2B5EF4-FFF2-40B4-BE49-F238E27FC236}">
              <a16:creationId xmlns:a16="http://schemas.microsoft.com/office/drawing/2014/main" id="{00000000-0008-0000-0B00-000082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>
          <a:extLst>
            <a:ext uri="{FF2B5EF4-FFF2-40B4-BE49-F238E27FC236}">
              <a16:creationId xmlns:a16="http://schemas.microsoft.com/office/drawing/2014/main" id="{00000000-0008-0000-0B00-00008361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>
      <selection activeCell="B21" sqref="B21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6"/>
      <c r="C3" s="59"/>
      <c r="D3" s="59"/>
      <c r="E3" s="59"/>
      <c r="F3" s="83" t="s">
        <v>100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9"/>
      <c r="C5" s="90" t="s">
        <v>118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9"/>
      <c r="C6" s="90" t="s">
        <v>322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9"/>
      <c r="C8" s="90" t="s">
        <v>264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9"/>
      <c r="C9" s="75" t="s">
        <v>262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89"/>
      <c r="C10" s="75" t="s">
        <v>263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9"/>
      <c r="C12" s="93" t="s">
        <v>64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9"/>
      <c r="C13" s="93" t="s">
        <v>97</v>
      </c>
      <c r="D13" s="93"/>
      <c r="E13" s="90"/>
      <c r="F13" s="90"/>
      <c r="G13" s="90"/>
      <c r="H13" s="90"/>
      <c r="I13" s="90"/>
      <c r="J13" s="106" t="s">
        <v>92</v>
      </c>
      <c r="K13" s="90" t="s">
        <v>98</v>
      </c>
      <c r="L13" s="107" t="s">
        <v>119</v>
      </c>
      <c r="M13" s="9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9"/>
      <c r="C14" s="93" t="s">
        <v>333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9"/>
      <c r="C15" s="93" t="s">
        <v>120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9"/>
      <c r="C16" s="93" t="s">
        <v>147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9"/>
      <c r="C17" s="93" t="s">
        <v>99</v>
      </c>
      <c r="D17" s="95" t="s">
        <v>65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329</v>
      </c>
      <c r="C2" s="13"/>
      <c r="D2" s="171"/>
      <c r="E2" s="166"/>
      <c r="F2" s="13"/>
      <c r="G2" s="29" t="s">
        <v>235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273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330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149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6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331</v>
      </c>
      <c r="C2" s="13"/>
      <c r="D2" s="171"/>
      <c r="E2" s="166"/>
      <c r="F2" s="13"/>
      <c r="G2" s="29" t="s">
        <v>140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109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(((D6+D7+D10+D13)-('2013-DE'!D6+'2013-DE'!D7+'2013-DE'!D8+'2013-DE'!D9)+D22)/('2013-DE'!D6+'2013-DE'!D7+'2013-DE'!D8+'2013-DE'!D9))*100</f>
        <v>#DIV/0!</v>
      </c>
      <c r="I15" s="113">
        <f>IF(AND((D6+D7+D10+D13)=0,D22=0,('2013-DE'!D6+'2013-DE'!D7+'2013-DE'!D8+'2013-DE'!D9)=0),0, IF(('2013-DE'!D6+'2013-DE'!D7+'2013-DE'!D8+'2013-DE'!D9)=0,3,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143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G34" sqref="G3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.25" x14ac:dyDescent="0.2">
      <c r="A2" s="8"/>
      <c r="B2" s="29" t="s">
        <v>332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x14ac:dyDescent="0.2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2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3" t="s">
        <v>113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111</v>
      </c>
      <c r="C9" s="20" t="s">
        <v>72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0"/>
      <c r="E13" s="166"/>
      <c r="F13" s="8"/>
      <c r="G13" s="40" t="s">
        <v>84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0"/>
      <c r="E14" s="166"/>
      <c r="F14" s="8"/>
      <c r="G14" s="42" t="s">
        <v>107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84"/>
      <c r="E15" s="185"/>
      <c r="F15" s="7"/>
      <c r="G15" s="44" t="s">
        <v>108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84"/>
      <c r="E17" s="187"/>
      <c r="F17" s="7"/>
      <c r="G17" s="10" t="s">
        <v>114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88"/>
      <c r="E18" s="187"/>
      <c r="F18" s="7"/>
      <c r="G18" s="10" t="s">
        <v>115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H38" sqref="H38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95</v>
      </c>
      <c r="C2" s="29"/>
      <c r="D2" s="29"/>
      <c r="E2" s="7"/>
      <c r="F2" s="57" t="s">
        <v>96</v>
      </c>
      <c r="G2" s="58"/>
      <c r="H2" s="59"/>
      <c r="I2" s="60"/>
      <c r="J2" s="7"/>
      <c r="K2" s="7"/>
      <c r="L2" s="7"/>
      <c r="M2" s="5"/>
      <c r="N2" s="5"/>
    </row>
    <row r="3" spans="1:26" ht="15" thickBot="1" x14ac:dyDescent="0.2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5" thickTop="1" x14ac:dyDescent="0.2">
      <c r="A5" s="63"/>
      <c r="B5" s="51" t="s">
        <v>55</v>
      </c>
      <c r="C5" s="52" t="s">
        <v>54</v>
      </c>
      <c r="D5" s="53" t="s">
        <v>274</v>
      </c>
      <c r="E5" s="7"/>
      <c r="F5" s="54" t="s">
        <v>60</v>
      </c>
      <c r="G5" s="66" t="s">
        <v>61</v>
      </c>
      <c r="H5" s="66" t="s">
        <v>62</v>
      </c>
      <c r="I5" s="148" t="s">
        <v>63</v>
      </c>
      <c r="J5" s="150" t="s">
        <v>265</v>
      </c>
      <c r="K5" s="7"/>
      <c r="L5" s="7"/>
      <c r="M5" s="5"/>
      <c r="N5" s="5"/>
    </row>
    <row r="6" spans="1:26" ht="14.25" x14ac:dyDescent="0.2">
      <c r="A6" s="7"/>
      <c r="B6" s="24" t="s">
        <v>59</v>
      </c>
      <c r="C6" s="159">
        <v>22</v>
      </c>
      <c r="D6" s="160">
        <v>30</v>
      </c>
      <c r="E6" s="7"/>
      <c r="F6" s="101">
        <v>3</v>
      </c>
      <c r="G6" s="100" t="s">
        <v>307</v>
      </c>
      <c r="H6" s="104">
        <f>('2018-ÚČ'!J16+'2017-ÚČ'!J16+'2016-ÚČ'!J16)/3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315</v>
      </c>
      <c r="K6" s="7"/>
      <c r="L6" s="7"/>
      <c r="M6" s="5"/>
      <c r="N6" s="5"/>
    </row>
    <row r="7" spans="1:26" ht="14.25" x14ac:dyDescent="0.2">
      <c r="A7" s="7"/>
      <c r="B7" s="24" t="s">
        <v>58</v>
      </c>
      <c r="C7" s="159">
        <v>14</v>
      </c>
      <c r="D7" s="160">
        <v>22</v>
      </c>
      <c r="E7" s="7"/>
      <c r="F7" s="101">
        <v>3</v>
      </c>
      <c r="G7" s="100" t="s">
        <v>275</v>
      </c>
      <c r="H7" s="104">
        <f>('2017-ÚČ'!J16+'2016-ÚČ'!J16+'2015-ÚČ'!J16)/3</f>
        <v>3</v>
      </c>
      <c r="I7" s="149" t="str">
        <f t="shared" si="0"/>
        <v>E - NE</v>
      </c>
      <c r="J7" s="151" t="s">
        <v>276</v>
      </c>
      <c r="K7" s="7"/>
      <c r="L7" s="7"/>
      <c r="M7" s="5"/>
      <c r="N7" s="5"/>
    </row>
    <row r="8" spans="1:26" ht="14.25" x14ac:dyDescent="0.2">
      <c r="A8" s="7"/>
      <c r="B8" s="24" t="s">
        <v>57</v>
      </c>
      <c r="C8" s="159">
        <v>9</v>
      </c>
      <c r="D8" s="160">
        <v>14</v>
      </c>
      <c r="E8" s="7"/>
      <c r="F8" s="101">
        <v>3</v>
      </c>
      <c r="G8" s="100" t="s">
        <v>228</v>
      </c>
      <c r="H8" s="22">
        <f>('2016-ÚČ'!J16+'2015-ÚČ'!J16+'2014-ÚČ'!J16)/3</f>
        <v>3</v>
      </c>
      <c r="I8" s="149" t="str">
        <f t="shared" si="0"/>
        <v>E - NE</v>
      </c>
      <c r="J8" s="151" t="s">
        <v>266</v>
      </c>
      <c r="K8" s="7"/>
      <c r="L8" s="7"/>
      <c r="M8" s="5"/>
      <c r="N8" s="5"/>
    </row>
    <row r="9" spans="1:26" ht="14.25" x14ac:dyDescent="0.2">
      <c r="A9" s="7"/>
      <c r="B9" s="54" t="s">
        <v>145</v>
      </c>
      <c r="C9" s="161">
        <v>6</v>
      </c>
      <c r="D9" s="162">
        <v>9</v>
      </c>
      <c r="E9" s="7"/>
      <c r="F9" s="101">
        <v>2</v>
      </c>
      <c r="G9" s="100" t="s">
        <v>308</v>
      </c>
      <c r="H9" s="22">
        <f>('2018-ÚČ'!J16+'2017-ÚČ'!J16)/2</f>
        <v>3</v>
      </c>
      <c r="I9" s="149" t="str">
        <f t="shared" si="0"/>
        <v>E - NE</v>
      </c>
      <c r="J9" s="151" t="s">
        <v>316</v>
      </c>
      <c r="K9" s="7"/>
      <c r="L9" s="7"/>
      <c r="M9" s="5"/>
      <c r="N9" s="5"/>
      <c r="X9" s="6"/>
    </row>
    <row r="10" spans="1:26" ht="15" thickBot="1" x14ac:dyDescent="0.25">
      <c r="A10" s="7"/>
      <c r="B10" s="192" t="s">
        <v>56</v>
      </c>
      <c r="C10" s="193">
        <v>0</v>
      </c>
      <c r="D10" s="194">
        <v>6</v>
      </c>
      <c r="E10" s="7"/>
      <c r="F10" s="101">
        <v>2</v>
      </c>
      <c r="G10" s="100" t="s">
        <v>309</v>
      </c>
      <c r="H10" s="22">
        <f>('2017-ÚČ'!J16+'2016-ÚČ'!J16)/2</f>
        <v>3</v>
      </c>
      <c r="I10" s="149" t="str">
        <f t="shared" si="0"/>
        <v>E - NE</v>
      </c>
      <c r="J10" s="151" t="s">
        <v>277</v>
      </c>
      <c r="K10" s="7"/>
      <c r="L10" s="7"/>
      <c r="M10" s="5"/>
      <c r="N10" s="5"/>
      <c r="X10" s="6"/>
    </row>
    <row r="11" spans="1:26" ht="15" thickTop="1" x14ac:dyDescent="0.2">
      <c r="A11" s="7"/>
      <c r="B11" s="119"/>
      <c r="C11" s="191"/>
      <c r="D11" s="191"/>
      <c r="E11" s="7"/>
      <c r="F11" s="143">
        <v>2</v>
      </c>
      <c r="G11" s="100" t="s">
        <v>230</v>
      </c>
      <c r="H11" s="22">
        <f>('2016-ÚČ'!J16+'2015-ÚČ'!J16)/2</f>
        <v>3</v>
      </c>
      <c r="I11" s="149" t="str">
        <f t="shared" si="0"/>
        <v>E - NE</v>
      </c>
      <c r="J11" s="151" t="s">
        <v>267</v>
      </c>
      <c r="K11" s="7"/>
      <c r="L11" s="7"/>
      <c r="M11" s="5"/>
      <c r="N11" s="5"/>
    </row>
    <row r="12" spans="1:26" ht="14.25" x14ac:dyDescent="0.2">
      <c r="A12" s="7"/>
      <c r="B12" s="119"/>
      <c r="C12" s="191"/>
      <c r="D12" s="191"/>
      <c r="E12" s="7"/>
      <c r="F12" s="101">
        <v>3</v>
      </c>
      <c r="G12" s="100" t="s">
        <v>310</v>
      </c>
      <c r="H12" s="22">
        <f>('2018-DE'!I16+'2017-DE'!I16+'2016-DE'!I16)/3</f>
        <v>6</v>
      </c>
      <c r="I12" s="149" t="str">
        <f t="shared" si="0"/>
        <v>E - NE</v>
      </c>
      <c r="J12" s="151" t="s">
        <v>317</v>
      </c>
      <c r="K12" s="7"/>
      <c r="L12" s="7"/>
      <c r="M12" s="5"/>
      <c r="N12" s="5"/>
    </row>
    <row r="13" spans="1:26" ht="14.25" x14ac:dyDescent="0.2">
      <c r="A13" s="7"/>
      <c r="B13" s="31"/>
      <c r="C13" s="31"/>
      <c r="D13" s="116"/>
      <c r="E13" s="7"/>
      <c r="F13" s="101">
        <v>3</v>
      </c>
      <c r="G13" s="100" t="s">
        <v>278</v>
      </c>
      <c r="H13" s="22">
        <f>('2017-DE'!I16+'2016-DE'!I16+'2015-DE'!I16)/3</f>
        <v>6</v>
      </c>
      <c r="I13" s="149" t="str">
        <f t="shared" si="0"/>
        <v>E - NE</v>
      </c>
      <c r="J13" s="151" t="s">
        <v>279</v>
      </c>
      <c r="K13" s="7"/>
      <c r="L13" s="7"/>
      <c r="M13" s="5"/>
      <c r="N13" s="5"/>
    </row>
    <row r="14" spans="1:26" ht="14.25" x14ac:dyDescent="0.2">
      <c r="A14" s="7"/>
      <c r="B14" s="31"/>
      <c r="C14" s="31"/>
      <c r="D14" s="116"/>
      <c r="E14" s="146"/>
      <c r="F14" s="140">
        <v>3</v>
      </c>
      <c r="G14" s="100" t="s">
        <v>231</v>
      </c>
      <c r="H14" s="22">
        <f>('2016-DE'!I16+'2015-DE'!I16+'2014-DE'!I16)/3</f>
        <v>6</v>
      </c>
      <c r="I14" s="149" t="str">
        <f t="shared" si="0"/>
        <v>E - NE</v>
      </c>
      <c r="J14" s="151" t="s">
        <v>268</v>
      </c>
      <c r="K14" s="7"/>
      <c r="L14" s="7"/>
      <c r="M14" s="5"/>
      <c r="N14" s="5"/>
    </row>
    <row r="15" spans="1:26" ht="14.25" x14ac:dyDescent="0.2">
      <c r="A15" s="7"/>
      <c r="D15" s="6"/>
      <c r="E15" s="146"/>
      <c r="F15" s="140">
        <v>2</v>
      </c>
      <c r="G15" s="100" t="s">
        <v>311</v>
      </c>
      <c r="H15" s="22">
        <f>('2018-DE'!I16+'2017-DE'!I16)/2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9"/>
      <c r="B16" s="138"/>
      <c r="C16" s="141"/>
      <c r="D16" s="142"/>
      <c r="E16" s="146"/>
      <c r="F16" s="101">
        <v>2</v>
      </c>
      <c r="G16" s="100" t="s">
        <v>280</v>
      </c>
      <c r="H16" s="22">
        <f>('2017-DE'!I16+'2016-DE'!I16)/2</f>
        <v>6</v>
      </c>
      <c r="I16" s="149" t="str">
        <f t="shared" si="0"/>
        <v>E - NE</v>
      </c>
      <c r="J16" s="151" t="s">
        <v>281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6"/>
      <c r="F17" s="101">
        <v>2</v>
      </c>
      <c r="G17" s="100" t="s">
        <v>232</v>
      </c>
      <c r="H17" s="22">
        <f>('2016-DE'!I16+'2015-DE'!I16)/2</f>
        <v>6</v>
      </c>
      <c r="I17" s="149" t="str">
        <f t="shared" si="0"/>
        <v>E - NE</v>
      </c>
      <c r="J17" s="151" t="s">
        <v>269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6"/>
      <c r="F18" s="101">
        <v>3</v>
      </c>
      <c r="G18" s="100" t="s">
        <v>312</v>
      </c>
      <c r="H18" s="22">
        <f>('2018-ÚČ'!J16+'2017-ÚČ'!J16+'2016-DE'!I16)/3</f>
        <v>4</v>
      </c>
      <c r="I18" s="149" t="str">
        <f t="shared" si="0"/>
        <v>E - NE</v>
      </c>
      <c r="J18" s="151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1">
        <v>3</v>
      </c>
      <c r="G19" s="100" t="s">
        <v>282</v>
      </c>
      <c r="H19" s="22">
        <f>('2017-ÚČ'!J16+'2016-ÚČ'!J16+'2015-DE'!I16)/3</f>
        <v>4</v>
      </c>
      <c r="I19" s="149" t="str">
        <f t="shared" si="0"/>
        <v>E - NE</v>
      </c>
      <c r="J19" s="151" t="s">
        <v>283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1">
        <v>3</v>
      </c>
      <c r="G20" s="100" t="s">
        <v>233</v>
      </c>
      <c r="H20" s="22">
        <f>('2016-ÚČ'!J16+'2015-ÚČ'!J16+'2014-DE'!I16)/3</f>
        <v>4</v>
      </c>
      <c r="I20" s="149" t="str">
        <f t="shared" si="0"/>
        <v>E - NE</v>
      </c>
      <c r="J20" s="151" t="s">
        <v>270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101">
        <v>3</v>
      </c>
      <c r="G21" s="100" t="s">
        <v>313</v>
      </c>
      <c r="H21" s="22">
        <f>('2018-ÚČ'!J16+'2017-DE'!I16+'2016-DE'!I16)/3</f>
        <v>5</v>
      </c>
      <c r="I21" s="149" t="str">
        <f>IF(H21&lt;=6,$B$10,IF(H21&lt;=9,$B$9,IF(H21&lt;=14,$B$8,IF(H21&gt;22,$B$6,$B$7))))</f>
        <v>E - NE</v>
      </c>
      <c r="J21" s="151" t="s">
        <v>320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101">
        <v>3</v>
      </c>
      <c r="G22" s="100" t="s">
        <v>288</v>
      </c>
      <c r="H22" s="22">
        <f>('2017-ÚČ'!J16+'2016-DE'!I16+'2015-DE'!I16)/3</f>
        <v>5</v>
      </c>
      <c r="I22" s="149" t="str">
        <f t="shared" si="0"/>
        <v>E - NE</v>
      </c>
      <c r="J22" s="151" t="s">
        <v>289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101">
        <v>3</v>
      </c>
      <c r="G23" s="100" t="s">
        <v>234</v>
      </c>
      <c r="H23" s="22">
        <f>('2016-ÚČ'!J16+'2015-DE'!I16+'2014-DE'!I16)/3</f>
        <v>5</v>
      </c>
      <c r="I23" s="149" t="str">
        <f t="shared" si="0"/>
        <v>E - NE</v>
      </c>
      <c r="J23" s="151" t="s">
        <v>271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1">
        <v>2</v>
      </c>
      <c r="G24" s="100" t="s">
        <v>314</v>
      </c>
      <c r="H24" s="22">
        <f>('2018-ÚČ'!J16+'2017-DE'!I16)/2</f>
        <v>4.5</v>
      </c>
      <c r="I24" s="149" t="str">
        <f t="shared" si="0"/>
        <v>E - NE</v>
      </c>
      <c r="J24" s="151" t="s">
        <v>321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1">
        <v>2</v>
      </c>
      <c r="G25" s="100" t="s">
        <v>284</v>
      </c>
      <c r="H25" s="22">
        <f>('2017-ÚČ'!J16+'2016-DE'!I16)/2</f>
        <v>4.5</v>
      </c>
      <c r="I25" s="149" t="str">
        <f t="shared" si="0"/>
        <v>E - NE</v>
      </c>
      <c r="J25" s="151" t="s">
        <v>285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4">
        <v>2</v>
      </c>
      <c r="G26" s="145" t="s">
        <v>229</v>
      </c>
      <c r="H26" s="56">
        <f>('2016-ÚČ'!J16+'2015-DE'!I16)/2</f>
        <v>4.5</v>
      </c>
      <c r="I26" s="196" t="str">
        <f t="shared" si="0"/>
        <v>E - NE</v>
      </c>
      <c r="J26" s="195" t="s">
        <v>272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topLeftCell="D1"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294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((E48+E42+E43+E44+E47)/E6)*100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291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((E17+E18+E19)/E6)*100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((E34-E36)+(E33-E39-E40)-(E37+E38))/(E35)*100</f>
        <v>#DIV/0!</v>
      </c>
      <c r="J8" s="25">
        <f>IF((E35)&lt;=0,1,IF(I8&lt;15,1,IF(I8&gt;30,3,2)))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((E50+E41+E45+E46)/(E34+E33-E39-E40))*100</f>
        <v>#DIV/0!</v>
      </c>
      <c r="J9" s="25">
        <f>IF(E50+E41+E45+E46&lt;=0,0, IF(E34+E33-E39-E40&lt;=0,0,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((E20-E22-E26-E21)/E16)*100</f>
        <v>#DIV/0!</v>
      </c>
      <c r="J10" s="25">
        <f>IF(E16&lt;=0,0,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(E48+E42+E43+E44+E47)/E49</f>
        <v>#DIV/0!</v>
      </c>
      <c r="J11" s="25">
        <f>IF(AND(E49=0,(E48+E42+E43+E44+E47)&lt;=0),0, IF(E49=0,3,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292</v>
      </c>
      <c r="C12" s="127" t="s">
        <v>197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(E20-E22-E26-E21-(E13+E14))/(E50+E41+E45+E46)</f>
        <v>#DIV/0!</v>
      </c>
      <c r="J12" s="25">
        <f>IF((E50+E41+E45+E46)&lt;=0,0,IF(I12&lt;5,3,IF(I12&gt;7,1,2)))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184</v>
      </c>
      <c r="C13" s="127" t="s">
        <v>12</v>
      </c>
      <c r="D13" s="155" t="s">
        <v>296</v>
      </c>
      <c r="E13" s="168"/>
      <c r="F13" s="178"/>
      <c r="G13" s="24">
        <v>8</v>
      </c>
      <c r="H13" s="21" t="s">
        <v>20</v>
      </c>
      <c r="I13" s="22" t="e">
        <f>(E8+E15+E12-E23-E24-E25-E28-E27-E22)/E9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157</v>
      </c>
      <c r="C14" s="127" t="s">
        <v>227</v>
      </c>
      <c r="D14" s="155" t="s">
        <v>297</v>
      </c>
      <c r="E14" s="168"/>
      <c r="F14" s="178"/>
      <c r="G14" s="24">
        <v>9</v>
      </c>
      <c r="H14" s="21" t="s">
        <v>141</v>
      </c>
      <c r="I14" s="22" t="e">
        <f>(E10-E11+E13+E14)/(E23-E26+E24+E25)</f>
        <v>#DIV/0!</v>
      </c>
      <c r="J14" s="25">
        <f>IF(AND((E10-E11+E13+E14)=0,(E23-E26+E24+E25)=0),1,IF((E23-E26+E24+E25)&lt;=0,3,IF(I14&lt;1,1,IF(I14&gt;1.5,3,2))))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196</v>
      </c>
      <c r="C15" s="137" t="s">
        <v>197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((E7-'2017-ÚČ'!E7+E41)/'2017-ÚČ'!E7)*100</f>
        <v>#DIV/0!</v>
      </c>
      <c r="J15" s="25">
        <f>IF(AND(E7=0,E41=0,'2017-ÚČ'!E7=0),0, IF('2017-ÚČ'!E7=0,3,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147"/>
      <c r="C16" s="127" t="s">
        <v>2</v>
      </c>
      <c r="D16" s="155" t="s">
        <v>298</v>
      </c>
      <c r="E16" s="168"/>
      <c r="F16" s="178"/>
      <c r="G16" s="26" t="s">
        <v>53</v>
      </c>
      <c r="H16" s="27" t="s">
        <v>295</v>
      </c>
      <c r="I16" s="27"/>
      <c r="J16" s="28">
        <f>SUM(J6:J15)</f>
        <v>3</v>
      </c>
      <c r="K16" s="31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159</v>
      </c>
      <c r="C17" s="127" t="s">
        <v>151</v>
      </c>
      <c r="D17" s="155" t="s">
        <v>299</v>
      </c>
      <c r="E17" s="168"/>
      <c r="F17" s="178"/>
      <c r="G17" s="7"/>
      <c r="H17" s="7"/>
      <c r="I17" s="7"/>
      <c r="J17" s="7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160</v>
      </c>
      <c r="C18" s="127" t="s">
        <v>185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186</v>
      </c>
      <c r="C19" s="127" t="s">
        <v>1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187</v>
      </c>
      <c r="C20" s="127" t="s">
        <v>3</v>
      </c>
      <c r="D20" s="155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162</v>
      </c>
      <c r="C21" s="127" t="s">
        <v>4</v>
      </c>
      <c r="D21" s="155" t="s">
        <v>126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188</v>
      </c>
      <c r="C22" s="127" t="s">
        <v>189</v>
      </c>
      <c r="D22" s="155" t="s">
        <v>300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190</v>
      </c>
      <c r="C23" s="127" t="s">
        <v>8</v>
      </c>
      <c r="D23" s="155" t="s">
        <v>301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181</v>
      </c>
      <c r="C24" s="127" t="s">
        <v>193</v>
      </c>
      <c r="D24" s="155" t="s">
        <v>302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194</v>
      </c>
      <c r="C25" s="127" t="s">
        <v>9</v>
      </c>
      <c r="D25" s="158" t="s">
        <v>303</v>
      </c>
      <c r="E25" s="169"/>
      <c r="F25" s="179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x14ac:dyDescent="0.2">
      <c r="A26" s="8"/>
      <c r="B26" s="129" t="s">
        <v>192</v>
      </c>
      <c r="C26" s="127" t="s">
        <v>191</v>
      </c>
      <c r="D26" s="155" t="s">
        <v>304</v>
      </c>
      <c r="E26" s="168"/>
      <c r="F26" s="180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x14ac:dyDescent="0.2">
      <c r="A27" s="8"/>
      <c r="B27" s="197" t="s">
        <v>184</v>
      </c>
      <c r="C27" s="198" t="s">
        <v>195</v>
      </c>
      <c r="D27" s="158" t="s">
        <v>305</v>
      </c>
      <c r="E27" s="169"/>
      <c r="F27" s="180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130" t="s">
        <v>196</v>
      </c>
      <c r="C28" s="128" t="s">
        <v>195</v>
      </c>
      <c r="D28" s="157" t="s">
        <v>306</v>
      </c>
      <c r="E28" s="170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Top="1" x14ac:dyDescent="0.2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"/>
      <c r="C30" s="29" t="s">
        <v>324</v>
      </c>
      <c r="D30" s="13"/>
      <c r="E30" s="171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5" thickBot="1" x14ac:dyDescent="0.25">
      <c r="A31" s="8"/>
      <c r="B31" s="8"/>
      <c r="C31" s="7"/>
      <c r="D31" s="7"/>
      <c r="E31" s="166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3.5" thickTop="1" x14ac:dyDescent="0.2">
      <c r="A32" s="8"/>
      <c r="B32" s="15" t="s">
        <v>178</v>
      </c>
      <c r="C32" s="16" t="s">
        <v>25</v>
      </c>
      <c r="D32" s="16" t="s">
        <v>26</v>
      </c>
      <c r="E32" s="172" t="s">
        <v>27</v>
      </c>
      <c r="F32" s="181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199</v>
      </c>
      <c r="C33" s="134" t="s">
        <v>200</v>
      </c>
      <c r="D33" s="155" t="s">
        <v>28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170</v>
      </c>
      <c r="C34" s="134" t="s">
        <v>29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226</v>
      </c>
      <c r="C35" s="134" t="s">
        <v>34</v>
      </c>
      <c r="D35" s="155" t="s">
        <v>236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198</v>
      </c>
      <c r="C36" s="134" t="s">
        <v>30</v>
      </c>
      <c r="D36" s="155" t="s">
        <v>32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204</v>
      </c>
      <c r="C37" s="134" t="s">
        <v>205</v>
      </c>
      <c r="D37" s="155" t="s">
        <v>238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207</v>
      </c>
      <c r="C38" s="134" t="s">
        <v>206</v>
      </c>
      <c r="D38" s="155" t="s">
        <v>239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152</v>
      </c>
      <c r="C39" s="134" t="s">
        <v>201</v>
      </c>
      <c r="D39" s="155" t="s">
        <v>237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202</v>
      </c>
      <c r="C40" s="134" t="s">
        <v>203</v>
      </c>
      <c r="D40" s="155" t="s">
        <v>35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208</v>
      </c>
      <c r="C41" s="134" t="s">
        <v>209</v>
      </c>
      <c r="D41" s="155" t="s">
        <v>240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132" t="s">
        <v>214</v>
      </c>
      <c r="C42" s="135" t="s">
        <v>215</v>
      </c>
      <c r="D42" s="156" t="s">
        <v>242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A43" s="8"/>
      <c r="B43" s="132" t="s">
        <v>216</v>
      </c>
      <c r="C43" s="135" t="s">
        <v>217</v>
      </c>
      <c r="D43" s="156" t="s">
        <v>38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218</v>
      </c>
      <c r="C44" s="135" t="s">
        <v>219</v>
      </c>
      <c r="D44" s="156" t="s">
        <v>243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210</v>
      </c>
      <c r="C45" s="134" t="s">
        <v>211</v>
      </c>
      <c r="D45" s="155" t="s">
        <v>40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27.6" customHeight="1" x14ac:dyDescent="0.2">
      <c r="A46" s="8"/>
      <c r="B46" s="132" t="s">
        <v>213</v>
      </c>
      <c r="C46" s="134" t="s">
        <v>293</v>
      </c>
      <c r="D46" s="155" t="s">
        <v>241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27.6" customHeight="1" x14ac:dyDescent="0.2">
      <c r="A47" s="8"/>
      <c r="B47" s="132" t="s">
        <v>220</v>
      </c>
      <c r="C47" s="135" t="s">
        <v>221</v>
      </c>
      <c r="D47" s="156" t="s">
        <v>244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A48" s="8"/>
      <c r="B48" s="132" t="s">
        <v>177</v>
      </c>
      <c r="C48" s="134" t="s">
        <v>222</v>
      </c>
      <c r="D48" s="155" t="s">
        <v>42</v>
      </c>
      <c r="E48" s="173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25" x14ac:dyDescent="0.2">
      <c r="A49" s="8"/>
      <c r="B49" s="132" t="s">
        <v>223</v>
      </c>
      <c r="C49" s="134" t="s">
        <v>224</v>
      </c>
      <c r="D49" s="155" t="s">
        <v>44</v>
      </c>
      <c r="E49" s="173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5" thickBot="1" x14ac:dyDescent="0.25">
      <c r="A50" s="8"/>
      <c r="B50" s="133" t="s">
        <v>176</v>
      </c>
      <c r="C50" s="136" t="s">
        <v>225</v>
      </c>
      <c r="D50" s="157" t="s">
        <v>245</v>
      </c>
      <c r="E50" s="174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5" thickTop="1" x14ac:dyDescent="0.2">
      <c r="A51" s="8"/>
      <c r="B51" s="8"/>
      <c r="C51" s="31"/>
      <c r="D51" s="30"/>
      <c r="E51" s="175"/>
      <c r="F51" s="178"/>
      <c r="G51" s="7"/>
      <c r="H51" s="7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A52" s="8"/>
      <c r="F52" s="178"/>
      <c r="G52" s="1"/>
      <c r="H52" s="1"/>
      <c r="I52" s="1"/>
      <c r="J52" s="1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.25" x14ac:dyDescent="0.2">
      <c r="C265" s="1"/>
      <c r="D265" s="3"/>
      <c r="E265" s="177"/>
      <c r="F265" s="17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.25" x14ac:dyDescent="0.2">
      <c r="C266" s="1"/>
      <c r="D266" s="3"/>
      <c r="E266" s="177"/>
      <c r="F266" s="17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6" x14ac:dyDescent="0.2">
      <c r="D273" s="4"/>
    </row>
    <row r="274" spans="4:6" x14ac:dyDescent="0.2">
      <c r="D274" s="4"/>
    </row>
    <row r="275" spans="4:6" x14ac:dyDescent="0.2">
      <c r="D275" s="4"/>
      <c r="E275"/>
      <c r="F275"/>
    </row>
    <row r="276" spans="4:6" x14ac:dyDescent="0.2">
      <c r="D276" s="4"/>
      <c r="E276"/>
      <c r="F276"/>
    </row>
    <row r="277" spans="4:6" x14ac:dyDescent="0.2">
      <c r="D277" s="4"/>
      <c r="E277"/>
      <c r="F277"/>
    </row>
    <row r="278" spans="4:6" x14ac:dyDescent="0.2">
      <c r="D278" s="4"/>
      <c r="E278"/>
      <c r="F278"/>
    </row>
    <row r="279" spans="4:6" x14ac:dyDescent="0.2">
      <c r="D279" s="4"/>
      <c r="E279"/>
      <c r="F279"/>
    </row>
    <row r="280" spans="4:6" x14ac:dyDescent="0.2">
      <c r="D280" s="4"/>
      <c r="E280"/>
      <c r="F280"/>
    </row>
    <row r="281" spans="4:6" x14ac:dyDescent="0.2">
      <c r="D281" s="4"/>
      <c r="E281"/>
      <c r="F281"/>
    </row>
    <row r="282" spans="4:6" x14ac:dyDescent="0.2">
      <c r="D282" s="4"/>
      <c r="E282"/>
      <c r="F282"/>
    </row>
    <row r="283" spans="4:6" x14ac:dyDescent="0.2">
      <c r="D283" s="4"/>
      <c r="E283"/>
      <c r="F283"/>
    </row>
    <row r="284" spans="4:6" x14ac:dyDescent="0.2">
      <c r="D284" s="4"/>
      <c r="E284"/>
      <c r="F284"/>
    </row>
    <row r="285" spans="4:6" x14ac:dyDescent="0.2">
      <c r="D285" s="4"/>
      <c r="E285"/>
      <c r="F285"/>
    </row>
    <row r="286" spans="4:6" x14ac:dyDescent="0.2">
      <c r="D286" s="4"/>
      <c r="E286"/>
      <c r="F286"/>
    </row>
    <row r="287" spans="4:6" x14ac:dyDescent="0.2">
      <c r="D287" s="4"/>
      <c r="E287"/>
      <c r="F287"/>
    </row>
    <row r="288" spans="4:6" x14ac:dyDescent="0.2">
      <c r="D288" s="4"/>
      <c r="E288"/>
      <c r="F288"/>
    </row>
    <row r="289" spans="4:6" x14ac:dyDescent="0.2">
      <c r="D289" s="4"/>
      <c r="E289"/>
      <c r="F289"/>
    </row>
    <row r="290" spans="4:6" x14ac:dyDescent="0.2">
      <c r="D290" s="4"/>
      <c r="E290"/>
      <c r="F290"/>
    </row>
    <row r="291" spans="4:6" x14ac:dyDescent="0.2">
      <c r="D291" s="4"/>
      <c r="E291"/>
      <c r="F291"/>
    </row>
    <row r="292" spans="4:6" x14ac:dyDescent="0.2">
      <c r="D292" s="4"/>
      <c r="E292"/>
      <c r="F292"/>
    </row>
    <row r="293" spans="4:6" x14ac:dyDescent="0.2">
      <c r="D293" s="4"/>
      <c r="E293"/>
      <c r="F293"/>
    </row>
    <row r="294" spans="4:6" x14ac:dyDescent="0.2">
      <c r="D294" s="4"/>
      <c r="E294"/>
      <c r="F294"/>
    </row>
    <row r="295" spans="4:6" x14ac:dyDescent="0.2">
      <c r="D295" s="4"/>
      <c r="E295"/>
      <c r="F295"/>
    </row>
    <row r="296" spans="4:6" x14ac:dyDescent="0.2">
      <c r="D296" s="4"/>
      <c r="E296"/>
      <c r="F296"/>
    </row>
    <row r="297" spans="4:6" x14ac:dyDescent="0.2">
      <c r="D297" s="4"/>
      <c r="E297"/>
      <c r="F297"/>
    </row>
    <row r="298" spans="4:6" x14ac:dyDescent="0.2">
      <c r="D298" s="4"/>
      <c r="E298"/>
      <c r="F298"/>
    </row>
    <row r="299" spans="4:6" x14ac:dyDescent="0.2">
      <c r="D299" s="4"/>
      <c r="E299"/>
      <c r="F299"/>
    </row>
    <row r="300" spans="4:6" x14ac:dyDescent="0.2">
      <c r="D300" s="4"/>
      <c r="E300"/>
      <c r="F300"/>
    </row>
    <row r="301" spans="4:6" x14ac:dyDescent="0.2">
      <c r="D301" s="4"/>
      <c r="E301"/>
      <c r="F301"/>
    </row>
    <row r="302" spans="4:6" x14ac:dyDescent="0.2">
      <c r="D302" s="4"/>
      <c r="E302"/>
      <c r="F302"/>
    </row>
    <row r="303" spans="4:6" x14ac:dyDescent="0.2">
      <c r="D303" s="4"/>
      <c r="E303"/>
      <c r="F303"/>
    </row>
    <row r="304" spans="4:6" x14ac:dyDescent="0.2">
      <c r="D304" s="4"/>
      <c r="E304"/>
      <c r="F304"/>
    </row>
    <row r="305" spans="4:6" x14ac:dyDescent="0.2">
      <c r="D305" s="4"/>
      <c r="E305"/>
      <c r="F305"/>
    </row>
    <row r="306" spans="4:6" x14ac:dyDescent="0.2">
      <c r="D306" s="4"/>
      <c r="E306"/>
      <c r="F306"/>
    </row>
    <row r="307" spans="4:6" x14ac:dyDescent="0.2">
      <c r="D307" s="4"/>
      <c r="E307"/>
      <c r="F307"/>
    </row>
    <row r="308" spans="4:6" x14ac:dyDescent="0.2">
      <c r="D308" s="4"/>
      <c r="E308"/>
      <c r="F308"/>
    </row>
    <row r="309" spans="4:6" x14ac:dyDescent="0.2">
      <c r="D309" s="4"/>
      <c r="E309"/>
      <c r="F309"/>
    </row>
    <row r="310" spans="4:6" x14ac:dyDescent="0.2">
      <c r="D310" s="4"/>
      <c r="E310"/>
      <c r="F310"/>
    </row>
    <row r="311" spans="4:6" x14ac:dyDescent="0.2">
      <c r="D311" s="4"/>
      <c r="E311"/>
      <c r="F311"/>
    </row>
    <row r="312" spans="4:6" x14ac:dyDescent="0.2">
      <c r="D312" s="4"/>
      <c r="E312"/>
      <c r="F312"/>
    </row>
    <row r="313" spans="4:6" x14ac:dyDescent="0.2">
      <c r="D313" s="4"/>
      <c r="E313"/>
      <c r="F313"/>
    </row>
    <row r="314" spans="4:6" x14ac:dyDescent="0.2">
      <c r="D314" s="4"/>
      <c r="E314"/>
      <c r="F314"/>
    </row>
    <row r="315" spans="4:6" x14ac:dyDescent="0.2">
      <c r="D315" s="4"/>
      <c r="E315"/>
      <c r="F315"/>
    </row>
    <row r="316" spans="4:6" x14ac:dyDescent="0.2">
      <c r="D316" s="4"/>
      <c r="E316"/>
      <c r="F316"/>
    </row>
    <row r="317" spans="4:6" x14ac:dyDescent="0.2">
      <c r="D317" s="4"/>
      <c r="E317"/>
      <c r="F317"/>
    </row>
    <row r="318" spans="4:6" x14ac:dyDescent="0.2">
      <c r="D318" s="4"/>
      <c r="E318"/>
      <c r="F318"/>
    </row>
    <row r="319" spans="4:6" x14ac:dyDescent="0.2">
      <c r="D319" s="4"/>
      <c r="E319"/>
      <c r="F319"/>
    </row>
    <row r="320" spans="4:6" x14ac:dyDescent="0.2">
      <c r="D320" s="4"/>
      <c r="E320"/>
      <c r="F320"/>
    </row>
    <row r="321" spans="4:6" x14ac:dyDescent="0.2">
      <c r="D321" s="4"/>
      <c r="E321"/>
      <c r="F321"/>
    </row>
    <row r="322" spans="4:6" x14ac:dyDescent="0.2">
      <c r="D322" s="4"/>
      <c r="E322"/>
      <c r="F322"/>
    </row>
    <row r="323" spans="4:6" x14ac:dyDescent="0.2">
      <c r="D323" s="4"/>
      <c r="E323"/>
      <c r="F323"/>
    </row>
    <row r="324" spans="4:6" x14ac:dyDescent="0.2">
      <c r="D324" s="4"/>
      <c r="E324"/>
      <c r="F324"/>
    </row>
    <row r="325" spans="4:6" x14ac:dyDescent="0.2">
      <c r="D325" s="4"/>
      <c r="E325"/>
      <c r="F325"/>
    </row>
    <row r="326" spans="4:6" x14ac:dyDescent="0.2">
      <c r="D326" s="4"/>
      <c r="E326"/>
      <c r="F326"/>
    </row>
    <row r="327" spans="4:6" x14ac:dyDescent="0.2">
      <c r="D327" s="4"/>
      <c r="E327"/>
      <c r="F327"/>
    </row>
    <row r="328" spans="4:6" x14ac:dyDescent="0.2">
      <c r="D328" s="4"/>
      <c r="E328"/>
      <c r="F328"/>
    </row>
    <row r="329" spans="4:6" x14ac:dyDescent="0.2">
      <c r="D329" s="4"/>
      <c r="E329"/>
      <c r="F329"/>
    </row>
    <row r="330" spans="4:6" x14ac:dyDescent="0.2">
      <c r="D330" s="4"/>
      <c r="E330"/>
      <c r="F330"/>
    </row>
    <row r="331" spans="4:6" x14ac:dyDescent="0.2">
      <c r="D331" s="4"/>
      <c r="E331"/>
      <c r="F331"/>
    </row>
    <row r="332" spans="4:6" x14ac:dyDescent="0.2">
      <c r="D332" s="4"/>
      <c r="E332"/>
      <c r="F332"/>
    </row>
    <row r="333" spans="4:6" x14ac:dyDescent="0.2">
      <c r="D333" s="4"/>
      <c r="E333"/>
      <c r="F333"/>
    </row>
    <row r="334" spans="4:6" x14ac:dyDescent="0.2">
      <c r="D334" s="4"/>
      <c r="E334"/>
      <c r="F334"/>
    </row>
    <row r="335" spans="4:6" x14ac:dyDescent="0.2">
      <c r="D335" s="4"/>
      <c r="E335"/>
      <c r="F335"/>
    </row>
    <row r="336" spans="4:6" x14ac:dyDescent="0.2">
      <c r="D336" s="4"/>
      <c r="E336"/>
      <c r="F336"/>
    </row>
    <row r="337" spans="4:6" x14ac:dyDescent="0.2">
      <c r="D337" s="4"/>
      <c r="E337"/>
      <c r="F337"/>
    </row>
    <row r="338" spans="4:6" x14ac:dyDescent="0.2">
      <c r="D338" s="4"/>
      <c r="E338"/>
      <c r="F338"/>
    </row>
    <row r="339" spans="4:6" x14ac:dyDescent="0.2">
      <c r="D339" s="4"/>
      <c r="E339"/>
      <c r="F339"/>
    </row>
    <row r="340" spans="4:6" x14ac:dyDescent="0.2">
      <c r="D340" s="4"/>
      <c r="E340"/>
      <c r="F340"/>
    </row>
    <row r="341" spans="4:6" x14ac:dyDescent="0.2">
      <c r="D341" s="4"/>
      <c r="E341"/>
      <c r="F341"/>
    </row>
    <row r="342" spans="4:6" x14ac:dyDescent="0.2">
      <c r="D342" s="4"/>
      <c r="E342"/>
      <c r="F342"/>
    </row>
    <row r="343" spans="4:6" x14ac:dyDescent="0.2">
      <c r="D343" s="4"/>
      <c r="E343"/>
      <c r="F343"/>
    </row>
    <row r="344" spans="4:6" x14ac:dyDescent="0.2">
      <c r="D344" s="4"/>
      <c r="E344"/>
      <c r="F344"/>
    </row>
    <row r="345" spans="4:6" x14ac:dyDescent="0.2">
      <c r="D345" s="4"/>
      <c r="E345"/>
      <c r="F345"/>
    </row>
    <row r="346" spans="4:6" x14ac:dyDescent="0.2">
      <c r="D346" s="4"/>
      <c r="E346"/>
      <c r="F346"/>
    </row>
    <row r="347" spans="4:6" x14ac:dyDescent="0.2">
      <c r="D347" s="4"/>
      <c r="E347"/>
      <c r="F347"/>
    </row>
    <row r="348" spans="4:6" x14ac:dyDescent="0.2">
      <c r="D348" s="4"/>
      <c r="E348"/>
      <c r="F348"/>
    </row>
    <row r="349" spans="4:6" x14ac:dyDescent="0.2">
      <c r="D349" s="4"/>
      <c r="E349"/>
      <c r="F349"/>
    </row>
    <row r="350" spans="4:6" x14ac:dyDescent="0.2">
      <c r="D350" s="4"/>
      <c r="E350"/>
      <c r="F350"/>
    </row>
    <row r="351" spans="4:6" x14ac:dyDescent="0.2">
      <c r="D351" s="4"/>
      <c r="E351"/>
      <c r="F351"/>
    </row>
    <row r="352" spans="4:6" x14ac:dyDescent="0.2">
      <c r="D352" s="4"/>
      <c r="E352"/>
      <c r="F352"/>
    </row>
    <row r="353" spans="4:6" x14ac:dyDescent="0.2">
      <c r="D353" s="4"/>
      <c r="E353"/>
      <c r="F353"/>
    </row>
    <row r="354" spans="4:6" x14ac:dyDescent="0.2">
      <c r="D354" s="4"/>
      <c r="E354"/>
      <c r="F354"/>
    </row>
    <row r="355" spans="4:6" x14ac:dyDescent="0.2">
      <c r="D355" s="4"/>
      <c r="E355"/>
      <c r="F355"/>
    </row>
    <row r="356" spans="4:6" x14ac:dyDescent="0.2">
      <c r="D356" s="4"/>
      <c r="E356"/>
      <c r="F356"/>
    </row>
    <row r="357" spans="4:6" x14ac:dyDescent="0.2">
      <c r="D357" s="4"/>
      <c r="E357"/>
      <c r="F357"/>
    </row>
    <row r="358" spans="4:6" x14ac:dyDescent="0.2">
      <c r="D358" s="4"/>
      <c r="E358"/>
      <c r="F358"/>
    </row>
    <row r="359" spans="4:6" x14ac:dyDescent="0.2">
      <c r="D359" s="4"/>
      <c r="E359"/>
      <c r="F359"/>
    </row>
    <row r="360" spans="4:6" x14ac:dyDescent="0.2">
      <c r="D360" s="4"/>
      <c r="E360"/>
      <c r="F360"/>
    </row>
    <row r="361" spans="4:6" x14ac:dyDescent="0.2">
      <c r="D361" s="4"/>
      <c r="E361"/>
      <c r="F361"/>
    </row>
    <row r="362" spans="4:6" x14ac:dyDescent="0.2">
      <c r="D362" s="4"/>
      <c r="E362"/>
      <c r="F362"/>
    </row>
    <row r="363" spans="4:6" x14ac:dyDescent="0.2">
      <c r="D363" s="4"/>
      <c r="E363"/>
      <c r="F363"/>
    </row>
    <row r="364" spans="4:6" x14ac:dyDescent="0.2">
      <c r="D364" s="4"/>
      <c r="E364"/>
      <c r="F364"/>
    </row>
    <row r="365" spans="4:6" x14ac:dyDescent="0.2">
      <c r="D365" s="4"/>
      <c r="E365"/>
      <c r="F365"/>
    </row>
    <row r="366" spans="4:6" x14ac:dyDescent="0.2">
      <c r="D366" s="4"/>
      <c r="E366"/>
      <c r="F366"/>
    </row>
    <row r="367" spans="4:6" x14ac:dyDescent="0.2">
      <c r="D367" s="4"/>
      <c r="E367"/>
      <c r="F367"/>
    </row>
    <row r="368" spans="4:6" x14ac:dyDescent="0.2">
      <c r="D368" s="4"/>
      <c r="E368"/>
      <c r="F368"/>
    </row>
    <row r="369" spans="4:6" x14ac:dyDescent="0.2">
      <c r="D369" s="4"/>
      <c r="E369"/>
      <c r="F369"/>
    </row>
    <row r="370" spans="4:6" x14ac:dyDescent="0.2">
      <c r="D370" s="4"/>
      <c r="E370"/>
      <c r="F370"/>
    </row>
    <row r="371" spans="4:6" x14ac:dyDescent="0.2">
      <c r="D371" s="4"/>
      <c r="E371"/>
      <c r="F371"/>
    </row>
    <row r="372" spans="4:6" x14ac:dyDescent="0.2">
      <c r="D372" s="4"/>
      <c r="E372"/>
      <c r="F372"/>
    </row>
    <row r="373" spans="4:6" x14ac:dyDescent="0.2">
      <c r="D373" s="4"/>
      <c r="E373"/>
      <c r="F373"/>
    </row>
    <row r="374" spans="4:6" x14ac:dyDescent="0.2">
      <c r="D374" s="4"/>
      <c r="E374"/>
      <c r="F374"/>
    </row>
    <row r="375" spans="4:6" x14ac:dyDescent="0.2">
      <c r="D375" s="4"/>
      <c r="E375"/>
      <c r="F375"/>
    </row>
    <row r="376" spans="4:6" x14ac:dyDescent="0.2">
      <c r="D376" s="4"/>
      <c r="E376"/>
      <c r="F376"/>
    </row>
    <row r="377" spans="4:6" x14ac:dyDescent="0.2">
      <c r="D377" s="4"/>
      <c r="E377"/>
      <c r="F377"/>
    </row>
    <row r="378" spans="4:6" x14ac:dyDescent="0.2">
      <c r="D378" s="4"/>
      <c r="E378"/>
      <c r="F378"/>
    </row>
    <row r="379" spans="4:6" x14ac:dyDescent="0.2">
      <c r="D379" s="4"/>
      <c r="E379"/>
      <c r="F379"/>
    </row>
    <row r="380" spans="4:6" x14ac:dyDescent="0.2">
      <c r="D380" s="4"/>
      <c r="E380"/>
      <c r="F380"/>
    </row>
    <row r="381" spans="4:6" x14ac:dyDescent="0.2">
      <c r="D381" s="4"/>
      <c r="E381"/>
      <c r="F381"/>
    </row>
    <row r="382" spans="4:6" x14ac:dyDescent="0.2">
      <c r="D382" s="4"/>
      <c r="E382"/>
      <c r="F382"/>
    </row>
    <row r="383" spans="4:6" x14ac:dyDescent="0.2">
      <c r="D383" s="4"/>
      <c r="E383"/>
      <c r="F383"/>
    </row>
    <row r="384" spans="4:6" x14ac:dyDescent="0.2">
      <c r="D384" s="4"/>
      <c r="E384"/>
      <c r="F384"/>
    </row>
    <row r="385" spans="4:6" x14ac:dyDescent="0.2">
      <c r="D385" s="4"/>
      <c r="E385"/>
      <c r="F385"/>
    </row>
    <row r="386" spans="4:6" x14ac:dyDescent="0.2">
      <c r="D386" s="4"/>
      <c r="E386"/>
      <c r="F386"/>
    </row>
    <row r="387" spans="4:6" x14ac:dyDescent="0.2">
      <c r="D387" s="4"/>
      <c r="E387"/>
      <c r="F387"/>
    </row>
    <row r="388" spans="4:6" x14ac:dyDescent="0.2">
      <c r="D388" s="4"/>
      <c r="E388"/>
      <c r="F388"/>
    </row>
    <row r="389" spans="4:6" x14ac:dyDescent="0.2">
      <c r="D389" s="4"/>
      <c r="E389"/>
      <c r="F389"/>
    </row>
    <row r="390" spans="4:6" x14ac:dyDescent="0.2">
      <c r="D390" s="4"/>
      <c r="E390"/>
      <c r="F390"/>
    </row>
    <row r="391" spans="4:6" x14ac:dyDescent="0.2">
      <c r="D391" s="4"/>
      <c r="E391"/>
      <c r="F391"/>
    </row>
    <row r="392" spans="4:6" x14ac:dyDescent="0.2">
      <c r="D392" s="4"/>
      <c r="E392"/>
      <c r="F392"/>
    </row>
    <row r="393" spans="4:6" x14ac:dyDescent="0.2">
      <c r="D393" s="4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286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287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325</v>
      </c>
      <c r="D2" s="12"/>
      <c r="E2" s="164"/>
      <c r="F2" s="166"/>
      <c r="G2" s="13"/>
      <c r="H2" s="29" t="s">
        <v>235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78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55" t="s">
        <v>15</v>
      </c>
      <c r="E6" s="168"/>
      <c r="F6" s="178"/>
      <c r="G6" s="24">
        <v>1</v>
      </c>
      <c r="H6" s="21" t="s">
        <v>18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55" t="s">
        <v>139</v>
      </c>
      <c r="E7" s="168"/>
      <c r="F7" s="178"/>
      <c r="G7" s="24">
        <v>2</v>
      </c>
      <c r="H7" s="21" t="s">
        <v>47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55" t="s">
        <v>246</v>
      </c>
      <c r="E8" s="168"/>
      <c r="F8" s="178"/>
      <c r="G8" s="24">
        <v>3</v>
      </c>
      <c r="H8" s="21" t="s">
        <v>23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55" t="s">
        <v>247</v>
      </c>
      <c r="E9" s="168"/>
      <c r="F9" s="178"/>
      <c r="G9" s="24">
        <v>4</v>
      </c>
      <c r="H9" s="21" t="s">
        <v>22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181</v>
      </c>
      <c r="C10" s="127" t="s">
        <v>11</v>
      </c>
      <c r="D10" s="155" t="s">
        <v>248</v>
      </c>
      <c r="E10" s="168"/>
      <c r="F10" s="178"/>
      <c r="G10" s="24">
        <v>5</v>
      </c>
      <c r="H10" s="21" t="s">
        <v>24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183</v>
      </c>
      <c r="C11" s="127" t="s">
        <v>182</v>
      </c>
      <c r="D11" s="155" t="s">
        <v>249</v>
      </c>
      <c r="E11" s="168"/>
      <c r="F11" s="178"/>
      <c r="G11" s="24">
        <v>6</v>
      </c>
      <c r="H11" s="21" t="s">
        <v>19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184</v>
      </c>
      <c r="C12" s="127" t="s">
        <v>12</v>
      </c>
      <c r="D12" s="155" t="s">
        <v>250</v>
      </c>
      <c r="E12" s="168"/>
      <c r="F12" s="178"/>
      <c r="G12" s="24">
        <v>7</v>
      </c>
      <c r="H12" s="21" t="s">
        <v>21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157</v>
      </c>
      <c r="C13" s="127" t="s">
        <v>227</v>
      </c>
      <c r="D13" s="155" t="s">
        <v>251</v>
      </c>
      <c r="E13" s="168"/>
      <c r="F13" s="178"/>
      <c r="G13" s="24">
        <v>8</v>
      </c>
      <c r="H13" s="21" t="s">
        <v>20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196</v>
      </c>
      <c r="C14" s="137" t="s">
        <v>197</v>
      </c>
      <c r="D14" s="155" t="s">
        <v>252</v>
      </c>
      <c r="E14" s="168"/>
      <c r="F14" s="178"/>
      <c r="G14" s="24">
        <v>9</v>
      </c>
      <c r="H14" s="21" t="s">
        <v>141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2</v>
      </c>
      <c r="D15" s="155" t="s">
        <v>253</v>
      </c>
      <c r="E15" s="168"/>
      <c r="F15" s="178"/>
      <c r="G15" s="24">
        <v>10</v>
      </c>
      <c r="H15" s="21" t="s">
        <v>142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159</v>
      </c>
      <c r="C16" s="127" t="s">
        <v>151</v>
      </c>
      <c r="D16" s="155" t="s">
        <v>254</v>
      </c>
      <c r="E16" s="168"/>
      <c r="F16" s="178"/>
      <c r="G16" s="26" t="s">
        <v>53</v>
      </c>
      <c r="H16" s="27" t="s">
        <v>273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160</v>
      </c>
      <c r="C17" s="127" t="s">
        <v>185</v>
      </c>
      <c r="D17" s="155" t="s">
        <v>255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186</v>
      </c>
      <c r="C18" s="127" t="s">
        <v>1</v>
      </c>
      <c r="D18" s="155" t="s">
        <v>256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187</v>
      </c>
      <c r="C19" s="127" t="s">
        <v>3</v>
      </c>
      <c r="D19" s="155" t="s">
        <v>79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162</v>
      </c>
      <c r="C20" s="127" t="s">
        <v>4</v>
      </c>
      <c r="D20" s="155" t="s">
        <v>80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188</v>
      </c>
      <c r="C21" s="127" t="s">
        <v>189</v>
      </c>
      <c r="D21" s="155" t="s">
        <v>128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190</v>
      </c>
      <c r="C22" s="127" t="s">
        <v>8</v>
      </c>
      <c r="D22" s="155" t="s">
        <v>257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181</v>
      </c>
      <c r="C23" s="127" t="s">
        <v>193</v>
      </c>
      <c r="D23" s="155" t="s">
        <v>259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194</v>
      </c>
      <c r="C24" s="127" t="s">
        <v>9</v>
      </c>
      <c r="D24" s="158" t="s">
        <v>260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192</v>
      </c>
      <c r="C25" s="127" t="s">
        <v>191</v>
      </c>
      <c r="D25" s="155" t="s">
        <v>258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196</v>
      </c>
      <c r="C26" s="128" t="s">
        <v>195</v>
      </c>
      <c r="D26" s="157" t="s">
        <v>261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178</v>
      </c>
      <c r="C30" s="16" t="s">
        <v>25</v>
      </c>
      <c r="D30" s="16" t="s">
        <v>26</v>
      </c>
      <c r="E30" s="172" t="s">
        <v>27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199</v>
      </c>
      <c r="C31" s="134" t="s">
        <v>200</v>
      </c>
      <c r="D31" s="155" t="s">
        <v>28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29</v>
      </c>
      <c r="D32" s="155" t="s">
        <v>33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226</v>
      </c>
      <c r="C33" s="134" t="s">
        <v>34</v>
      </c>
      <c r="D33" s="155" t="s">
        <v>236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198</v>
      </c>
      <c r="C34" s="134" t="s">
        <v>30</v>
      </c>
      <c r="D34" s="155" t="s">
        <v>32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204</v>
      </c>
      <c r="C35" s="134" t="s">
        <v>205</v>
      </c>
      <c r="D35" s="155" t="s">
        <v>238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207</v>
      </c>
      <c r="C36" s="134" t="s">
        <v>206</v>
      </c>
      <c r="D36" s="155" t="s">
        <v>239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152</v>
      </c>
      <c r="C37" s="134" t="s">
        <v>201</v>
      </c>
      <c r="D37" s="155" t="s">
        <v>237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202</v>
      </c>
      <c r="C38" s="134" t="s">
        <v>203</v>
      </c>
      <c r="D38" s="155" t="s">
        <v>35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208</v>
      </c>
      <c r="C39" s="134" t="s">
        <v>209</v>
      </c>
      <c r="D39" s="155" t="s">
        <v>240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214</v>
      </c>
      <c r="C40" s="135" t="s">
        <v>215</v>
      </c>
      <c r="D40" s="156" t="s">
        <v>242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216</v>
      </c>
      <c r="C41" s="135" t="s">
        <v>217</v>
      </c>
      <c r="D41" s="156" t="s">
        <v>38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218</v>
      </c>
      <c r="C42" s="135" t="s">
        <v>219</v>
      </c>
      <c r="D42" s="156" t="s">
        <v>243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210</v>
      </c>
      <c r="C43" s="134" t="s">
        <v>211</v>
      </c>
      <c r="D43" s="155" t="s">
        <v>40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213</v>
      </c>
      <c r="C44" s="134" t="s">
        <v>212</v>
      </c>
      <c r="D44" s="155" t="s">
        <v>241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220</v>
      </c>
      <c r="C45" s="135" t="s">
        <v>221</v>
      </c>
      <c r="D45" s="156" t="s">
        <v>244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177</v>
      </c>
      <c r="C46" s="134" t="s">
        <v>222</v>
      </c>
      <c r="D46" s="155" t="s">
        <v>42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223</v>
      </c>
      <c r="C47" s="134" t="s">
        <v>224</v>
      </c>
      <c r="D47" s="155" t="s">
        <v>44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176</v>
      </c>
      <c r="C48" s="136" t="s">
        <v>225</v>
      </c>
      <c r="D48" s="157" t="s">
        <v>245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8" t="s">
        <v>17</v>
      </c>
      <c r="E9" s="168"/>
      <c r="F9" s="178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155</v>
      </c>
      <c r="C10" s="127" t="s">
        <v>11</v>
      </c>
      <c r="D10" s="18" t="s">
        <v>101</v>
      </c>
      <c r="E10" s="168"/>
      <c r="F10" s="178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156</v>
      </c>
      <c r="C11" s="127" t="s">
        <v>14</v>
      </c>
      <c r="D11" s="18" t="s">
        <v>102</v>
      </c>
      <c r="E11" s="168"/>
      <c r="F11" s="178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157</v>
      </c>
      <c r="C12" s="127" t="s">
        <v>12</v>
      </c>
      <c r="D12" s="18" t="s">
        <v>103</v>
      </c>
      <c r="E12" s="168"/>
      <c r="F12" s="178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158</v>
      </c>
      <c r="C13" s="127" t="s">
        <v>7</v>
      </c>
      <c r="D13" s="18" t="s">
        <v>104</v>
      </c>
      <c r="E13" s="168"/>
      <c r="F13" s="178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2</v>
      </c>
      <c r="D14" s="18" t="s">
        <v>105</v>
      </c>
      <c r="E14" s="168"/>
      <c r="F14" s="178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159</v>
      </c>
      <c r="C15" s="127" t="s">
        <v>151</v>
      </c>
      <c r="D15" s="18" t="s">
        <v>123</v>
      </c>
      <c r="E15" s="168"/>
      <c r="F15" s="178"/>
      <c r="G15" s="24">
        <v>10</v>
      </c>
      <c r="H15" s="21" t="s">
        <v>142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160</v>
      </c>
      <c r="C16" s="127" t="s">
        <v>0</v>
      </c>
      <c r="D16" s="18" t="s">
        <v>124</v>
      </c>
      <c r="E16" s="168"/>
      <c r="F16" s="178"/>
      <c r="G16" s="26" t="s">
        <v>53</v>
      </c>
      <c r="H16" s="27" t="s">
        <v>149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161</v>
      </c>
      <c r="C17" s="127" t="s">
        <v>1</v>
      </c>
      <c r="D17" s="18" t="s">
        <v>121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162</v>
      </c>
      <c r="C18" s="127" t="s">
        <v>3</v>
      </c>
      <c r="D18" s="18" t="s">
        <v>125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163</v>
      </c>
      <c r="C19" s="127" t="s">
        <v>4</v>
      </c>
      <c r="D19" s="18" t="s">
        <v>134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13</v>
      </c>
      <c r="D20" s="18" t="s">
        <v>50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164</v>
      </c>
      <c r="C21" s="127" t="s">
        <v>8</v>
      </c>
      <c r="D21" s="18" t="s">
        <v>135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165</v>
      </c>
      <c r="C22" s="127" t="s">
        <v>13</v>
      </c>
      <c r="D22" s="18" t="s">
        <v>136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180</v>
      </c>
      <c r="C23" s="127" t="s">
        <v>122</v>
      </c>
      <c r="D23" s="18" t="s">
        <v>127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166</v>
      </c>
      <c r="C24" s="127" t="s">
        <v>9</v>
      </c>
      <c r="D24" s="18" t="s">
        <v>128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167</v>
      </c>
      <c r="C25" s="128" t="s">
        <v>7</v>
      </c>
      <c r="D25" s="20" t="s">
        <v>137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326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168</v>
      </c>
      <c r="C30" s="134" t="s">
        <v>29</v>
      </c>
      <c r="D30" s="18" t="s">
        <v>28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169</v>
      </c>
      <c r="C31" s="134" t="s">
        <v>30</v>
      </c>
      <c r="D31" s="18" t="s">
        <v>33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34" t="s">
        <v>31</v>
      </c>
      <c r="D32" s="18" t="s">
        <v>32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162</v>
      </c>
      <c r="C33" s="134" t="s">
        <v>34</v>
      </c>
      <c r="D33" s="18" t="s">
        <v>35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171</v>
      </c>
      <c r="C34" s="134" t="s">
        <v>36</v>
      </c>
      <c r="D34" s="18" t="s">
        <v>37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172</v>
      </c>
      <c r="C35" s="134" t="s">
        <v>5</v>
      </c>
      <c r="D35" s="18" t="s">
        <v>38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173</v>
      </c>
      <c r="C36" s="134" t="s">
        <v>133</v>
      </c>
      <c r="D36" s="18" t="s">
        <v>132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174</v>
      </c>
      <c r="C37" s="135" t="s">
        <v>39</v>
      </c>
      <c r="D37" s="23" t="s">
        <v>40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177</v>
      </c>
      <c r="C38" s="134" t="s">
        <v>41</v>
      </c>
      <c r="D38" s="18" t="s">
        <v>42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175</v>
      </c>
      <c r="C39" s="134" t="s">
        <v>43</v>
      </c>
      <c r="D39" s="18" t="s">
        <v>44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176</v>
      </c>
      <c r="C40" s="136" t="s">
        <v>130</v>
      </c>
      <c r="D40" s="20" t="s">
        <v>131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140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166"/>
      <c r="G5" s="54" t="s">
        <v>49</v>
      </c>
      <c r="H5" s="66" t="s">
        <v>45</v>
      </c>
      <c r="I5" s="74" t="s">
        <v>46</v>
      </c>
      <c r="J5" s="55" t="s">
        <v>52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48</v>
      </c>
      <c r="D6" s="18" t="s">
        <v>15</v>
      </c>
      <c r="E6" s="168"/>
      <c r="F6" s="166"/>
      <c r="G6" s="24">
        <v>1</v>
      </c>
      <c r="H6" s="21" t="s">
        <v>18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152</v>
      </c>
      <c r="C7" s="127" t="s">
        <v>138</v>
      </c>
      <c r="D7" s="18" t="s">
        <v>139</v>
      </c>
      <c r="E7" s="168"/>
      <c r="F7" s="166"/>
      <c r="G7" s="24">
        <v>2</v>
      </c>
      <c r="H7" s="21" t="s">
        <v>47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153</v>
      </c>
      <c r="C8" s="127" t="s">
        <v>6</v>
      </c>
      <c r="D8" s="18" t="s">
        <v>16</v>
      </c>
      <c r="E8" s="168"/>
      <c r="F8" s="166"/>
      <c r="G8" s="24">
        <v>3</v>
      </c>
      <c r="H8" s="21" t="s">
        <v>23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154</v>
      </c>
      <c r="C9" s="127" t="s">
        <v>10</v>
      </c>
      <c r="D9" s="18" t="s">
        <v>17</v>
      </c>
      <c r="E9" s="168"/>
      <c r="F9" s="166"/>
      <c r="G9" s="24">
        <v>4</v>
      </c>
      <c r="H9" s="21" t="s">
        <v>22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155</v>
      </c>
      <c r="C10" s="127" t="s">
        <v>11</v>
      </c>
      <c r="D10" s="18" t="s">
        <v>101</v>
      </c>
      <c r="E10" s="168"/>
      <c r="F10" s="166"/>
      <c r="G10" s="24">
        <v>5</v>
      </c>
      <c r="H10" s="21" t="s">
        <v>24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156</v>
      </c>
      <c r="C11" s="127" t="s">
        <v>14</v>
      </c>
      <c r="D11" s="18" t="s">
        <v>102</v>
      </c>
      <c r="E11" s="168"/>
      <c r="F11" s="166"/>
      <c r="G11" s="24">
        <v>6</v>
      </c>
      <c r="H11" s="21" t="s">
        <v>19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157</v>
      </c>
      <c r="C12" s="127" t="s">
        <v>12</v>
      </c>
      <c r="D12" s="18" t="s">
        <v>103</v>
      </c>
      <c r="E12" s="168"/>
      <c r="F12" s="166"/>
      <c r="G12" s="24">
        <v>7</v>
      </c>
      <c r="H12" s="21" t="s">
        <v>21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158</v>
      </c>
      <c r="C13" s="127" t="s">
        <v>7</v>
      </c>
      <c r="D13" s="18" t="s">
        <v>104</v>
      </c>
      <c r="E13" s="168"/>
      <c r="F13" s="166"/>
      <c r="G13" s="24">
        <v>8</v>
      </c>
      <c r="H13" s="21" t="s">
        <v>20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2</v>
      </c>
      <c r="D14" s="18" t="s">
        <v>105</v>
      </c>
      <c r="E14" s="168"/>
      <c r="F14" s="166"/>
      <c r="G14" s="24">
        <v>9</v>
      </c>
      <c r="H14" s="21" t="s">
        <v>141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159</v>
      </c>
      <c r="C15" s="127" t="s">
        <v>151</v>
      </c>
      <c r="D15" s="18" t="s">
        <v>123</v>
      </c>
      <c r="E15" s="168"/>
      <c r="F15" s="166"/>
      <c r="G15" s="24">
        <v>10</v>
      </c>
      <c r="H15" s="21" t="s">
        <v>142</v>
      </c>
      <c r="I15" s="22" t="e">
        <f>((E7-'2013-ÚČ'!E6+E35)/'2013-ÚČ'!E6)*100</f>
        <v>#DIV/0!</v>
      </c>
      <c r="J15" s="25">
        <f>IF(AND(E7=0,E35=0,'2013-ÚČ'!E6=0),0, IF('2013-ÚČ'!E6=0,3,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160</v>
      </c>
      <c r="C16" s="127" t="s">
        <v>0</v>
      </c>
      <c r="D16" s="18" t="s">
        <v>124</v>
      </c>
      <c r="E16" s="168"/>
      <c r="F16" s="166"/>
      <c r="G16" s="26" t="s">
        <v>53</v>
      </c>
      <c r="H16" s="27" t="s">
        <v>143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161</v>
      </c>
      <c r="C17" s="127" t="s">
        <v>1</v>
      </c>
      <c r="D17" s="18" t="s">
        <v>121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162</v>
      </c>
      <c r="C18" s="127" t="s">
        <v>3</v>
      </c>
      <c r="D18" s="18" t="s">
        <v>125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163</v>
      </c>
      <c r="C19" s="127" t="s">
        <v>4</v>
      </c>
      <c r="D19" s="18" t="s">
        <v>134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13</v>
      </c>
      <c r="D20" s="18" t="s">
        <v>50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164</v>
      </c>
      <c r="C21" s="127" t="s">
        <v>8</v>
      </c>
      <c r="D21" s="18" t="s">
        <v>135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165</v>
      </c>
      <c r="C22" s="127" t="s">
        <v>13</v>
      </c>
      <c r="D22" s="18" t="s">
        <v>136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180</v>
      </c>
      <c r="C23" s="127" t="s">
        <v>122</v>
      </c>
      <c r="D23" s="18" t="s">
        <v>127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166</v>
      </c>
      <c r="C24" s="127" t="s">
        <v>9</v>
      </c>
      <c r="D24" s="18" t="s">
        <v>128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167</v>
      </c>
      <c r="C25" s="128" t="s">
        <v>7</v>
      </c>
      <c r="D25" s="20" t="s">
        <v>137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324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178</v>
      </c>
      <c r="C29" s="16" t="s">
        <v>25</v>
      </c>
      <c r="D29" s="16" t="s">
        <v>26</v>
      </c>
      <c r="E29" s="172" t="s">
        <v>27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168</v>
      </c>
      <c r="C30" s="127" t="s">
        <v>29</v>
      </c>
      <c r="D30" s="18" t="s">
        <v>28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169</v>
      </c>
      <c r="C31" s="127" t="s">
        <v>30</v>
      </c>
      <c r="D31" s="18" t="s">
        <v>33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170</v>
      </c>
      <c r="C32" s="127" t="s">
        <v>31</v>
      </c>
      <c r="D32" s="18" t="s">
        <v>32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162</v>
      </c>
      <c r="C33" s="127" t="s">
        <v>34</v>
      </c>
      <c r="D33" s="18" t="s">
        <v>35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171</v>
      </c>
      <c r="C34" s="127" t="s">
        <v>36</v>
      </c>
      <c r="D34" s="18" t="s">
        <v>37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172</v>
      </c>
      <c r="C35" s="127" t="s">
        <v>5</v>
      </c>
      <c r="D35" s="18" t="s">
        <v>38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173</v>
      </c>
      <c r="C36" s="127" t="s">
        <v>133</v>
      </c>
      <c r="D36" s="18" t="s">
        <v>132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174</v>
      </c>
      <c r="C37" s="131" t="s">
        <v>39</v>
      </c>
      <c r="D37" s="23" t="s">
        <v>40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177</v>
      </c>
      <c r="C38" s="127" t="s">
        <v>41</v>
      </c>
      <c r="D38" s="18" t="s">
        <v>42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175</v>
      </c>
      <c r="C39" s="127" t="s">
        <v>43</v>
      </c>
      <c r="D39" s="18" t="s">
        <v>44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176</v>
      </c>
      <c r="C40" s="128" t="s">
        <v>130</v>
      </c>
      <c r="D40" s="20" t="s">
        <v>131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C32" sqref="C32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</cols>
  <sheetData>
    <row r="1" spans="1:96" x14ac:dyDescent="0.2">
      <c r="A1" s="8"/>
      <c r="B1" s="8"/>
      <c r="C1" s="8"/>
      <c r="D1" s="8"/>
      <c r="E1" s="163"/>
      <c r="F1" s="8"/>
      <c r="G1" s="8"/>
    </row>
    <row r="2" spans="1:96" ht="14.25" x14ac:dyDescent="0.2">
      <c r="A2" s="8"/>
      <c r="B2" s="12"/>
      <c r="C2" s="29" t="s">
        <v>323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.25" x14ac:dyDescent="0.2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2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178</v>
      </c>
      <c r="C5" s="16" t="s">
        <v>25</v>
      </c>
      <c r="D5" s="16" t="s">
        <v>26</v>
      </c>
      <c r="E5" s="167" t="s">
        <v>27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0" t="s">
        <v>152</v>
      </c>
      <c r="C6" s="128" t="s">
        <v>138</v>
      </c>
      <c r="D6" s="20" t="s">
        <v>139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327</v>
      </c>
      <c r="C2" s="13"/>
      <c r="D2" s="171"/>
      <c r="E2" s="166"/>
      <c r="F2" s="13"/>
      <c r="G2" s="29" t="s">
        <v>294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(((D6+D7+D10+D13)-('2017-DE'!D6+'2017-DE'!D7+'2017-DE'!D10+'2017-DE'!D13)+D22)/('2017-DE'!D6+'2017-DE'!D7+'2017-DE'!D10+'2017-DE'!D13))*100</f>
        <v>#DIV/0!</v>
      </c>
      <c r="I15" s="113">
        <f>IF(AND((D6+D7+D10+D13)=0,D22=0,('2017-DE'!D6+'2017-DE'!D7+'2017-DE'!D10+'2017-DE'!D13)=0),0, IF(('2017-DE'!D6+'2017-DE'!D7+'2017-DE'!D10+'2017-DE'!D13)=0,3,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295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I15" sqref="I15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328</v>
      </c>
      <c r="C2" s="13"/>
      <c r="D2" s="171"/>
      <c r="E2" s="166"/>
      <c r="F2" s="13"/>
      <c r="G2" s="29" t="s">
        <v>286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25</v>
      </c>
      <c r="C5" s="16" t="s">
        <v>26</v>
      </c>
      <c r="D5" s="183" t="s">
        <v>66</v>
      </c>
      <c r="E5" s="166"/>
      <c r="F5" s="54" t="s">
        <v>49</v>
      </c>
      <c r="G5" s="66" t="s">
        <v>45</v>
      </c>
      <c r="H5" s="74" t="s">
        <v>46</v>
      </c>
      <c r="I5" s="55" t="s">
        <v>52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129</v>
      </c>
      <c r="C6" s="18" t="s">
        <v>67</v>
      </c>
      <c r="D6" s="168"/>
      <c r="E6" s="166"/>
      <c r="F6" s="24">
        <v>1</v>
      </c>
      <c r="G6" s="21" t="s">
        <v>86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112</v>
      </c>
      <c r="C7" s="102"/>
      <c r="D7" s="168"/>
      <c r="E7" s="166"/>
      <c r="F7" s="24">
        <v>2</v>
      </c>
      <c r="G7" s="21" t="s">
        <v>87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75</v>
      </c>
      <c r="C8" s="18" t="s">
        <v>68</v>
      </c>
      <c r="D8" s="168"/>
      <c r="E8" s="166"/>
      <c r="F8" s="24">
        <v>3</v>
      </c>
      <c r="G8" s="21" t="s">
        <v>24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76</v>
      </c>
      <c r="C9" s="18" t="s">
        <v>69</v>
      </c>
      <c r="D9" s="168"/>
      <c r="E9" s="166"/>
      <c r="F9" s="24">
        <v>4</v>
      </c>
      <c r="G9" s="21" t="s">
        <v>106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113</v>
      </c>
      <c r="C10" s="102"/>
      <c r="D10" s="168"/>
      <c r="E10" s="166"/>
      <c r="F10" s="24">
        <v>5</v>
      </c>
      <c r="G10" s="21" t="s">
        <v>88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77</v>
      </c>
      <c r="C11" s="18" t="s">
        <v>70</v>
      </c>
      <c r="D11" s="168"/>
      <c r="E11" s="166"/>
      <c r="F11" s="24">
        <v>6</v>
      </c>
      <c r="G11" s="21" t="s">
        <v>89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290</v>
      </c>
      <c r="C12" s="18" t="s">
        <v>71</v>
      </c>
      <c r="D12" s="168"/>
      <c r="E12" s="166"/>
      <c r="F12" s="24">
        <v>7</v>
      </c>
      <c r="G12" s="21" t="s">
        <v>90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111</v>
      </c>
      <c r="C13" s="18" t="s">
        <v>72</v>
      </c>
      <c r="D13" s="168"/>
      <c r="E13" s="166"/>
      <c r="F13" s="24">
        <v>8</v>
      </c>
      <c r="G13" s="21" t="s">
        <v>144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150</v>
      </c>
      <c r="C14" s="18" t="s">
        <v>73</v>
      </c>
      <c r="D14" s="168"/>
      <c r="E14" s="166"/>
      <c r="F14" s="24">
        <v>9</v>
      </c>
      <c r="G14" s="21" t="s">
        <v>91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4</v>
      </c>
      <c r="C15" s="20" t="s">
        <v>74</v>
      </c>
      <c r="D15" s="170"/>
      <c r="E15" s="166"/>
      <c r="F15" s="110">
        <v>10</v>
      </c>
      <c r="G15" s="111" t="s">
        <v>142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53</v>
      </c>
      <c r="G16" s="27" t="s">
        <v>287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25</v>
      </c>
      <c r="C17" s="16" t="s">
        <v>26</v>
      </c>
      <c r="D17" s="183" t="s">
        <v>78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116</v>
      </c>
      <c r="C18" s="18" t="s">
        <v>79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117</v>
      </c>
      <c r="C19" s="18" t="s">
        <v>80</v>
      </c>
      <c r="D19" s="168"/>
      <c r="E19" s="166"/>
      <c r="F19" s="8"/>
      <c r="G19" s="40" t="s">
        <v>84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146</v>
      </c>
      <c r="C20" s="20" t="s">
        <v>51</v>
      </c>
      <c r="D20" s="170"/>
      <c r="E20" s="166"/>
      <c r="F20" s="8"/>
      <c r="G20" s="42" t="s">
        <v>107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108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81</v>
      </c>
      <c r="C22" s="36" t="s">
        <v>82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83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93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94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85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114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115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postup</vt:lpstr>
      <vt:lpstr>2018-ÚČ</vt:lpstr>
      <vt:lpstr>2017-ÚČ</vt:lpstr>
      <vt:lpstr>2016-ÚČ</vt:lpstr>
      <vt:lpstr>2015-ÚČ</vt:lpstr>
      <vt:lpstr>2014-ÚČ</vt:lpstr>
      <vt:lpstr>2013-ÚČ</vt:lpstr>
      <vt:lpstr>2018-DE</vt:lpstr>
      <vt:lpstr>2017-DE</vt:lpstr>
      <vt:lpstr>2016-DE</vt:lpstr>
      <vt:lpstr>2015-DE</vt:lpstr>
      <vt:lpstr>2014-DE</vt:lpstr>
      <vt:lpstr>2013-DE</vt:lpstr>
      <vt:lpstr>bodování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Uživatel</cp:lastModifiedBy>
  <cp:lastPrinted>2007-02-07T13:11:42Z</cp:lastPrinted>
  <dcterms:created xsi:type="dcterms:W3CDTF">1997-01-24T11:07:25Z</dcterms:created>
  <dcterms:modified xsi:type="dcterms:W3CDTF">2019-05-09T13:17:03Z</dcterms:modified>
</cp:coreProperties>
</file>