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70. Výzva Kultura\2. verze výzvy_podzim 2024\2-PT oficiální kolo\final\"/>
    </mc:Choice>
  </mc:AlternateContent>
  <xr:revisionPtr revIDLastSave="0" documentId="13_ncr:1_{44E072CE-1414-4B41-ABBF-90D271C6CA32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24" i="4" l="1"/>
  <c r="E16" i="4"/>
  <c r="E26" i="4"/>
  <c r="E27" i="4"/>
  <c r="E29" i="4" l="1"/>
  <c r="G15" i="4" l="1"/>
  <c r="G16" i="4"/>
  <c r="G23" i="4"/>
  <c r="G14" i="4"/>
  <c r="G24" i="4"/>
  <c r="H27" i="4"/>
  <c r="H26" i="4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<sst xmlns="http://schemas.openxmlformats.org/spreadsheetml/2006/main" count="33" uniqueCount="32">
  <si>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</si>
  <si>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</si>
  <si>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</si>
  <si>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</si>
  <si>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</si>
  <si>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</si>
  <si>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</si>
  <si>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</si>
  <si>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</si>
  <si>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</si>
  <si>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</si>
  <si>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</si>
  <si>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</si>
  <si>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</si>
  <si>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</si>
  <si>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</si>
  <si>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</si>
  <si>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</si>
  <si>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</si>
  <si>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PŘÍLOHA 4B</t>
  </si>
  <si>
    <t xml:space="preserve">Přesný výčet možných způsobilých výdajů na hlavní část projektu je uveden v kap. 3.3.5.2.1 Specifických pravidel. </t>
  </si>
  <si>
    <t xml:space="preserve">Přesný výčet možných způsobilých výdajů na doprovodnou část projektu je uveden v kapitole 3.3.5.2.2 Specifických pravidel. </t>
  </si>
  <si>
    <t>revitalizace, odborná infrastruktura a vybavení pro činnost muzeí kromě výdajů na zvýšení energetické účinnosti u rekonstrukcí budov</t>
  </si>
  <si>
    <t>ostatní(vyjma podkladů pro hodnocení a zvýšení energetické účinnosti při rekonstrukci budov)</t>
  </si>
  <si>
    <t>ostatní výdaje na zvýšení energetické účinnosti při rekonstrukci budov</t>
  </si>
  <si>
    <t>Hlavní část projektu - celkem min. 90%</t>
  </si>
  <si>
    <t>Doprovodná část projektu - celkem max. 10%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</si>
  <si>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</si>
  <si>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</si>
  <si>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</si>
  <si>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70. VÝZVA IROP – KULTURA - PAMÁTKY A MUZEA – SC 5.1 (CLLD)
AKTIVITA REVITALIZACE A VYBAVENÍ MĚSTSKÝCH A OBECNÍCH MUZEÍ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</si>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</sst>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165" fontId="0" fillId="0" borderId="1" xfId="0" applyNumberFormat="1" applyBorder="1"/>
    <xf numFmtId="165" fontId="0" fillId="2" borderId="1" xfId="0" applyNumberFormat="1" applyFill="1" applyBorder="1"/>
    <xf numFmtId="0" fontId="5" fillId="0" borderId="0" xfId="0" applyFont="1"/>
    <xf numFmtId="10" fontId="4" fillId="0" borderId="1" xfId="0" applyNumberFormat="1" applyFont="1" applyBorder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9" fontId="0" fillId="5" borderId="1" xfId="0" applyNumberFormat="1" applyFill="1" applyBorder="1" applyAlignment="1">
      <alignment vertical="center"/>
    </xf>
    <xf numFmtId="10" fontId="0" fillId="7" borderId="1" xfId="0" applyNumberFormat="1" applyFill="1" applyBorder="1" applyAlignment="1">
      <alignment vertical="center"/>
    </xf>
    <xf numFmtId="0" fontId="0" fillId="8" borderId="1" xfId="0" applyFill="1" applyBorder="1" applyAlignment="1">
      <alignment horizontal="left" vertical="center" wrapText="1" indent="3"/>
    </xf>
    <xf numFmtId="165" fontId="0" fillId="8" borderId="1" xfId="0" applyNumberFormat="1" applyFill="1" applyBorder="1" applyAlignment="1">
      <alignment vertical="center"/>
    </xf>
    <xf numFmtId="0" fontId="0" fillId="8" borderId="1" xfId="0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9" fontId="0" fillId="8" borderId="1" xfId="0" applyNumberForma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7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82" t="s">
        <v>13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82" t="s">
        <v>10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83" t="s">
        <v>19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ht="60.75" customHeight="1" x14ac:dyDescent="0.25">
      <c r="A20" s="84" t="s">
        <v>11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ht="75" customHeight="1" x14ac:dyDescent="0.25">
      <c r="A21" s="87" t="s">
        <v>30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86" t="s">
        <v>31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3"/>
  <sheetViews>
    <sheetView tabSelected="1" workbookViewId="0">
      <selection activeCell="G23" sqref="G23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8" customWidth="1"/>
    <col min="4" max="4" width="45.5703125" customWidth="1"/>
    <col min="5" max="5" width="22.42578125" customWidth="1"/>
    <col min="6" max="6" width="16.140625" customWidth="1"/>
    <col min="7" max="7" width="16.8554687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39"/>
      <c r="D4" s="8"/>
      <c r="E4" s="8"/>
      <c r="F4" s="8"/>
      <c r="G4" s="8"/>
      <c r="H4" s="9"/>
    </row>
    <row r="5" spans="2:8" x14ac:dyDescent="0.2">
      <c r="B5" s="21" t="s">
        <v>20</v>
      </c>
      <c r="C5" s="40"/>
      <c r="D5" s="22"/>
      <c r="E5" s="22"/>
      <c r="F5" s="22"/>
      <c r="G5" s="22"/>
      <c r="H5" s="10"/>
    </row>
    <row r="6" spans="2:8" x14ac:dyDescent="0.2">
      <c r="B6" s="21" t="s">
        <v>21</v>
      </c>
      <c r="C6" s="40"/>
      <c r="D6" s="22"/>
      <c r="E6" s="22"/>
      <c r="F6" s="22"/>
      <c r="G6" s="22"/>
      <c r="H6" s="10"/>
    </row>
    <row r="7" spans="2:8" x14ac:dyDescent="0.2">
      <c r="B7" s="73" t="s">
        <v>7</v>
      </c>
      <c r="C7" s="41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2" t="s">
        <v>4</v>
      </c>
      <c r="D10" s="19" t="s">
        <v>8</v>
      </c>
      <c r="E10" s="19" t="s">
        <v>14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3"/>
      <c r="D11" s="4"/>
      <c r="E11" s="1"/>
      <c r="F11" s="2"/>
      <c r="G11" s="2"/>
      <c r="H11" s="3"/>
    </row>
    <row r="12" spans="2:8" ht="21.75" customHeight="1" x14ac:dyDescent="0.2">
      <c r="B12" s="74" t="s">
        <v>17</v>
      </c>
      <c r="C12" s="44"/>
      <c r="D12" s="6"/>
      <c r="E12" s="23"/>
      <c r="F12" s="6"/>
      <c r="G12" s="6"/>
      <c r="H12" s="5"/>
    </row>
    <row r="13" spans="2:8" s="28" customFormat="1" ht="27.75" customHeight="1" x14ac:dyDescent="0.2">
      <c r="B13" s="24" t="s">
        <v>22</v>
      </c>
      <c r="C13" s="49">
        <v>166</v>
      </c>
      <c r="D13" s="25"/>
      <c r="E13" s="46">
        <v>5000000</v>
      </c>
      <c r="F13" s="26"/>
      <c r="G13" s="27"/>
      <c r="H13" s="27"/>
    </row>
    <row r="14" spans="2:8" s="28" customFormat="1" ht="21" customHeight="1" x14ac:dyDescent="0.2">
      <c r="B14" s="24" t="s">
        <v>27</v>
      </c>
      <c r="C14" s="49">
        <v>166</v>
      </c>
      <c r="D14" s="25"/>
      <c r="E14" s="46">
        <v>600000</v>
      </c>
      <c r="F14" s="75">
        <v>0.1</v>
      </c>
      <c r="G14" s="76">
        <f>E14/E29</f>
        <v>9.5238095238095233E-2</v>
      </c>
      <c r="H14" s="27"/>
    </row>
    <row r="15" spans="2:8" s="28" customFormat="1" ht="21" customHeight="1" x14ac:dyDescent="0.2">
      <c r="B15" s="24" t="s">
        <v>28</v>
      </c>
      <c r="C15" s="49">
        <v>166</v>
      </c>
      <c r="D15" s="25"/>
      <c r="E15" s="46">
        <v>0</v>
      </c>
      <c r="F15" s="75">
        <v>0.15</v>
      </c>
      <c r="G15" s="76">
        <f>E15/E29</f>
        <v>0</v>
      </c>
      <c r="H15" s="27"/>
    </row>
    <row r="16" spans="2:8" s="28" customFormat="1" ht="28.5" customHeight="1" x14ac:dyDescent="0.2">
      <c r="B16" s="77" t="s">
        <v>29</v>
      </c>
      <c r="C16" s="78"/>
      <c r="D16" s="79"/>
      <c r="E16" s="80">
        <f>SUM(E14:E15)</f>
        <v>600000</v>
      </c>
      <c r="F16" s="81">
        <v>0.15</v>
      </c>
      <c r="G16" s="76">
        <f>E16/E29</f>
        <v>9.5238095238095233E-2</v>
      </c>
      <c r="H16" s="79"/>
    </row>
    <row r="17" spans="2:8" s="28" customFormat="1" ht="22.5" customHeight="1" x14ac:dyDescent="0.2">
      <c r="B17" s="24" t="s">
        <v>12</v>
      </c>
      <c r="C17" s="49">
        <v>44</v>
      </c>
      <c r="D17" s="25"/>
      <c r="E17" s="46">
        <v>100000</v>
      </c>
      <c r="F17" s="26"/>
      <c r="G17" s="27"/>
      <c r="H17" s="27"/>
    </row>
    <row r="18" spans="2:8" ht="20.25" customHeight="1" x14ac:dyDescent="0.2">
      <c r="B18" s="74" t="s">
        <v>18</v>
      </c>
      <c r="C18" s="50"/>
      <c r="D18" s="6"/>
      <c r="E18" s="57"/>
      <c r="F18" s="58"/>
      <c r="G18" s="6"/>
      <c r="H18" s="6"/>
    </row>
    <row r="19" spans="2:8" ht="25.5" x14ac:dyDescent="0.2">
      <c r="B19" s="66" t="s">
        <v>23</v>
      </c>
      <c r="C19" s="51">
        <v>166</v>
      </c>
      <c r="D19" s="63"/>
      <c r="E19" s="47">
        <v>500000</v>
      </c>
      <c r="F19" s="2"/>
      <c r="G19" s="2"/>
      <c r="H19" s="2"/>
    </row>
    <row r="20" spans="2:8" ht="20.25" customHeight="1" x14ac:dyDescent="0.2">
      <c r="B20" s="66" t="s">
        <v>24</v>
      </c>
      <c r="C20" s="51">
        <v>44</v>
      </c>
      <c r="D20" s="63"/>
      <c r="E20" s="47">
        <v>100000</v>
      </c>
      <c r="F20" s="2"/>
      <c r="G20" s="2"/>
      <c r="H20" s="2"/>
    </row>
    <row r="21" spans="2:8" ht="12.75" customHeight="1" x14ac:dyDescent="0.2">
      <c r="C21"/>
    </row>
    <row r="22" spans="2:8" ht="0.75" customHeight="1" x14ac:dyDescent="0.2">
      <c r="C22"/>
    </row>
    <row r="23" spans="2:8" s="28" customFormat="1" x14ac:dyDescent="0.2">
      <c r="B23" s="67" t="s">
        <v>25</v>
      </c>
      <c r="C23" s="72"/>
      <c r="D23" s="71"/>
      <c r="E23" s="69">
        <f>E13+E14+E15+E17</f>
        <v>5700000</v>
      </c>
      <c r="F23" s="70">
        <v>0.9</v>
      </c>
      <c r="G23" s="15">
        <f>E23/E29</f>
        <v>0.90476190476190477</v>
      </c>
      <c r="H23" s="71"/>
    </row>
    <row r="24" spans="2:8" x14ac:dyDescent="0.2">
      <c r="B24" s="68" t="s">
        <v>26</v>
      </c>
      <c r="C24" s="52"/>
      <c r="D24" s="13"/>
      <c r="E24" s="14">
        <f>SUM(E19:E20)</f>
        <v>600000</v>
      </c>
      <c r="F24" s="70">
        <v>0.1</v>
      </c>
      <c r="G24" s="15">
        <f>E24/E29</f>
        <v>9.5238095238095233E-2</v>
      </c>
      <c r="H24" s="15"/>
    </row>
    <row r="25" spans="2:8" x14ac:dyDescent="0.2">
      <c r="B25" s="2"/>
      <c r="C25" s="51"/>
      <c r="D25" s="64"/>
      <c r="E25" s="65"/>
      <c r="F25" s="59"/>
      <c r="G25" s="54"/>
      <c r="H25" s="54"/>
    </row>
    <row r="26" spans="2:8" x14ac:dyDescent="0.2">
      <c r="B26" s="55" t="s">
        <v>15</v>
      </c>
      <c r="C26" s="52">
        <v>166</v>
      </c>
      <c r="D26" s="13"/>
      <c r="E26" s="14">
        <f>SUMIFS($E$13:$E$20,$C$13:$C$20,C26)</f>
        <v>6100000</v>
      </c>
      <c r="F26" s="14"/>
      <c r="G26" s="15"/>
      <c r="H26" s="15">
        <f>E26/E29</f>
        <v>0.96825396825396826</v>
      </c>
    </row>
    <row r="27" spans="2:8" x14ac:dyDescent="0.2">
      <c r="B27" s="56" t="s">
        <v>16</v>
      </c>
      <c r="C27" s="52">
        <v>44</v>
      </c>
      <c r="D27" s="13"/>
      <c r="E27" s="14">
        <f>SUMIFS($E$13:$E$20,C13:C20,C27)</f>
        <v>200000</v>
      </c>
      <c r="F27" s="14"/>
      <c r="G27" s="15"/>
      <c r="H27" s="15">
        <f>E27/E29</f>
        <v>3.1746031746031744E-2</v>
      </c>
    </row>
    <row r="28" spans="2:8" x14ac:dyDescent="0.2">
      <c r="B28" s="2"/>
      <c r="C28" s="51"/>
      <c r="D28" s="2"/>
      <c r="E28" s="60"/>
      <c r="F28" s="2"/>
      <c r="G28" s="2"/>
      <c r="H28" s="2"/>
    </row>
    <row r="29" spans="2:8" ht="27" customHeight="1" x14ac:dyDescent="0.2">
      <c r="B29" s="17" t="s">
        <v>0</v>
      </c>
      <c r="C29" s="45"/>
      <c r="D29" s="16"/>
      <c r="E29" s="48">
        <f>E23+E24</f>
        <v>6300000</v>
      </c>
      <c r="F29" s="61"/>
      <c r="G29" s="18"/>
      <c r="H29" s="62"/>
    </row>
    <row r="31" spans="2:8" x14ac:dyDescent="0.2">
      <c r="B31" s="53"/>
    </row>
    <row r="32" spans="2:8" x14ac:dyDescent="0.2">
      <c r="B32" s="53"/>
    </row>
    <row r="33" spans="2:2" x14ac:dyDescent="0.2">
      <c r="B33" s="53"/>
    </row>
  </sheetData>
  <sheetProtection algorithmName="SHA-512" hashValue="Md3eInDAr6rKmIsw5jczb/wT+beabiZc4tZ6KMebqmlIHh1HpmtQr72O7qWIp7Aj80YqFAQYaYeeV+aqwzdZTw==" saltValue="En+NULXPYue/n9TRwmCVRQ==" spinCount="100000" sheet="1" objects="1" scenarios="1"/>
  <protectedRanges>
    <protectedRange sqref="D13:E15 D17:E17 D19:E20" name="Oblast1"/>
  </protectedRanges>
  <conditionalFormatting sqref="G14">
    <cfRule type="expression" dxfId="6" priority="1">
      <formula>$G$14&gt;$F$14</formula>
    </cfRule>
  </conditionalFormatting>
  <conditionalFormatting sqref="G15">
    <cfRule type="expression" dxfId="5" priority="2">
      <formula>$G$15&gt;$F$15</formula>
    </cfRule>
  </conditionalFormatting>
  <conditionalFormatting sqref="G16">
    <cfRule type="expression" dxfId="4" priority="3">
      <formula>$G$16&gt;$F$16</formula>
    </cfRule>
  </conditionalFormatting>
  <conditionalFormatting sqref="G23">
    <cfRule type="expression" dxfId="3" priority="4">
      <formula>$G$23&lt;$F$23</formula>
    </cfRule>
    <cfRule type="expression" dxfId="2" priority="8">
      <formula>G23&gt;=F23</formula>
    </cfRule>
  </conditionalFormatting>
  <conditionalFormatting sqref="G24">
    <cfRule type="expression" dxfId="1" priority="5">
      <formula>$G$24&gt;F24</formula>
    </cfRule>
    <cfRule type="expression" dxfId="0" priority="7">
      <formula>G24&lt;=F24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2024-10-30T15:18:49Z</dcterms:modified>
</cp:coreProperties>
</file>